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172" activeTab="6"/>
  </bookViews>
  <sheets>
    <sheet name="1" sheetId="1" r:id="rId1"/>
    <sheet name="прил3" sheetId="2" state="hidden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</sheets>
  <externalReferences>
    <externalReference r:id="rId15"/>
  </externalReferences>
  <definedNames>
    <definedName name="_xlnm.Print_Titles" localSheetId="2">'2'!$13:$13</definedName>
    <definedName name="_xlnm.Print_Area" localSheetId="2">'2'!$A$1:$E$75</definedName>
    <definedName name="_xlnm.Print_Area" localSheetId="3">'3'!$A$1:$I$159</definedName>
    <definedName name="_xlnm.Print_Area" localSheetId="4">'4'!$A$1:$J$160</definedName>
    <definedName name="_xlnm.Print_Area" localSheetId="5">'5'!$A$1:$H$118</definedName>
    <definedName name="_xlnm.Print_Area" localSheetId="6">'6'!$A$1:$G$28</definedName>
    <definedName name="_xlnm.Print_Area" localSheetId="8">'8'!$A$1:$H$25</definedName>
  </definedNames>
  <calcPr fullCalcOnLoad="1"/>
</workbook>
</file>

<file path=xl/sharedStrings.xml><?xml version="1.0" encoding="utf-8"?>
<sst xmlns="http://schemas.openxmlformats.org/spreadsheetml/2006/main" count="2576" uniqueCount="652">
  <si>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</si>
  <si>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</si>
  <si>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1 11 08050 10 0000 120</t>
  </si>
  <si>
    <t>1 11 09015 10 0000 120</t>
  </si>
  <si>
    <t>1 11 09025 10 0000 120</t>
  </si>
  <si>
    <t>1 15 02050 10 0000 140</t>
  </si>
  <si>
    <t>ИСТОЧНИКИ ВНУТРЕННЕГО ФИНАНСИРОВАНИЯ ДЕФИЦИТОВ  БЮДЖЕТОВ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</si>
  <si>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</si>
  <si>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</si>
  <si>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</si>
  <si>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</si>
  <si>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</si>
  <si>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</si>
  <si>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</si>
  <si>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</si>
  <si>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</si>
  <si>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</si>
  <si>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</si>
  <si>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</si>
  <si>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t>1. Привлечение внутренних заимствований</t>
  </si>
  <si>
    <t>№ п/п</t>
  </si>
  <si>
    <t>Муниципальные ценные бумаги</t>
  </si>
  <si>
    <t>-</t>
  </si>
  <si>
    <t>Кредиты кредитных организаций</t>
  </si>
  <si>
    <t>Итого</t>
  </si>
  <si>
    <t>2. Погашение внутренних заимствований</t>
  </si>
  <si>
    <t xml:space="preserve">Программа муниципальных гарантий </t>
  </si>
  <si>
    <t>Наименование принципала</t>
  </si>
  <si>
    <t>Наименование кредитора</t>
  </si>
  <si>
    <t xml:space="preserve">1.2. Общий объем бюджетных ассигнований, предусмотренных на исполнение муниципальных гарантий </t>
  </si>
  <si>
    <t xml:space="preserve"> </t>
  </si>
  <si>
    <t>За счет источников финансирования дефицита бюджета</t>
  </si>
  <si>
    <t>2 00 00000 00 0000 000</t>
  </si>
  <si>
    <t>2 02 00000 00 0000 000</t>
  </si>
  <si>
    <t>Прочие субсидии</t>
  </si>
  <si>
    <t>1 00 00000 00 0000 000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</si>
  <si>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</si>
  <si>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</si>
  <si>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</si>
  <si>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</si>
  <si>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</si>
  <si>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</si>
  <si>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</si>
  <si>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</si>
  <si>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</si>
  <si>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</si>
  <si>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</si>
  <si>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</si>
  <si>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</si>
  <si>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</si>
  <si>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</si>
  <si>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</si>
  <si>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</si>
  <si>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</si>
  <si>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трасферты</t>
  </si>
  <si>
    <t>Доходы бюджета - ИТОГО</t>
  </si>
  <si>
    <t>01 03 0100 10 0000 710</t>
  </si>
  <si>
    <t>01 05 02 01 10 0000 510</t>
  </si>
  <si>
    <t>01 05 02 01 10 0000 610</t>
  </si>
  <si>
    <t>Перечень   главных  администраторов доходов</t>
  </si>
  <si>
    <t xml:space="preserve">Код главного администратора доходов
</t>
  </si>
  <si>
    <t>Приложение №3</t>
  </si>
  <si>
    <t>Рз</t>
  </si>
  <si>
    <t>ПР</t>
  </si>
  <si>
    <t>ВР</t>
  </si>
  <si>
    <t>Сумма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</si>
  <si>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</si>
  <si>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</si>
  <si>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</si>
  <si>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</si>
  <si>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</si>
  <si>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</si>
  <si>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</si>
  <si>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</si>
  <si>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</si>
  <si>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</si>
  <si>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</si>
  <si>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</si>
  <si>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</si>
  <si>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</si>
  <si>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</si>
  <si>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</si>
  <si>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13</t>
  </si>
  <si>
    <t>09 0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</si>
  <si>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</si>
  <si>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</si>
  <si>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</si>
  <si>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</si>
  <si>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</si>
  <si>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</si>
  <si>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</si>
  <si>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</si>
  <si>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ХОЯЙСТВО</t>
  </si>
  <si>
    <t>05</t>
  </si>
  <si>
    <t>Благоустройство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</si>
  <si>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</si>
  <si>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</si>
  <si>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</si>
  <si>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</si>
  <si>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</si>
  <si>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</si>
  <si>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</si>
  <si>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</si>
  <si>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ЦСР</t>
  </si>
  <si>
    <t>Наименование</t>
  </si>
  <si>
    <t>01 0</t>
  </si>
  <si>
    <t>01 1</t>
  </si>
  <si>
    <t>Расходы на обеспечение деятельности (оказание услуг) муниципальных учреждений</t>
  </si>
  <si>
    <t>Обеспечение деятельности и выполнение функций органов местного самоуправления</t>
  </si>
  <si>
    <t xml:space="preserve">07 0 </t>
  </si>
  <si>
    <t>07 1</t>
  </si>
  <si>
    <t>Мероприятия по благоустройству</t>
  </si>
  <si>
    <t>09 1</t>
  </si>
  <si>
    <t>Мероприятия, направленные на развитие муниципальной службы</t>
  </si>
  <si>
    <t>13 0</t>
  </si>
  <si>
    <t>13 1</t>
  </si>
  <si>
    <t>71 0</t>
  </si>
  <si>
    <t>Обеспечение функционирования главы муниципального образования</t>
  </si>
  <si>
    <t>71 1</t>
  </si>
  <si>
    <t>Глава муниципального образования</t>
  </si>
  <si>
    <t>73 0</t>
  </si>
  <si>
    <t>Обеспечение функционирования местных администраций</t>
  </si>
  <si>
    <t>73 1</t>
  </si>
  <si>
    <t>Обеспечение деятельности администрации муниципального образования</t>
  </si>
  <si>
    <t>76 0</t>
  </si>
  <si>
    <t>Реализация государственных функций, связанных с общегосударственным управлением</t>
  </si>
  <si>
    <t>76 1</t>
  </si>
  <si>
    <t>Выполнение других (прочих) обязательств органа местного самоуправления</t>
  </si>
  <si>
    <t>77 0</t>
  </si>
  <si>
    <t>Непрограммная деятельность органов местного самоуправления</t>
  </si>
  <si>
    <t>77 2</t>
  </si>
  <si>
    <t>Непрограммные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</si>
  <si>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</si>
  <si>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Код бюджетной классификации Российской    Федерации</t>
  </si>
  <si>
    <t>Наименование доходов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</si>
  <si>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</si>
  <si>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</si>
  <si>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</si>
  <si>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</si>
  <si>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</si>
  <si>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</si>
  <si>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1 08 00000 00 0000 000</t>
  </si>
  <si>
    <t>ГОСУДАРСТВЕННАЯ ПОШЛИНА</t>
  </si>
  <si>
    <t>1 11 00000 00 0000 000</t>
  </si>
  <si>
    <t>1 11 05000 00 0000 120</t>
  </si>
  <si>
    <t>Государственная пошлина за совершение нотариальных действий должностными лицами органов местного самоуправления, уполномоченными в  соответствии с законодательными актами Российской Федерации на совершение нотариальных действий</t>
  </si>
  <si>
    <t>1 11 01050 10 0000 120</t>
  </si>
  <si>
    <t>1 11 02085 10 0000 120</t>
  </si>
  <si>
    <t>1 11 03050 10 0000 120</t>
  </si>
  <si>
    <t>1 11 05025 10 0000 120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</si>
  <si>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</si>
  <si>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</si>
  <si>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1 11 05075 10 0000 120</t>
  </si>
  <si>
    <t>1 11 05093 10 0000 120</t>
  </si>
  <si>
    <t>1 11 07015 10 0000 120</t>
  </si>
  <si>
    <t>1 11 09035 10 0000 120</t>
  </si>
  <si>
    <t>1 11 09045 10 0000 120</t>
  </si>
  <si>
    <t>1 13 01995 10 0000 130</t>
  </si>
  <si>
    <t>1 13 02995 10 0000 130</t>
  </si>
  <si>
    <t>1 14 01050 10 0000 410</t>
  </si>
  <si>
    <t>1 14 02052 10 0000 410</t>
  </si>
  <si>
    <t>1 14 02053 10 0000 410</t>
  </si>
  <si>
    <t>1 14 02052 10 0000 440</t>
  </si>
  <si>
    <t>1 14 02053 10 0000 440</t>
  </si>
  <si>
    <t>1 14 03050 10 0000 410</t>
  </si>
  <si>
    <t>1 14 03050 10 0000 440</t>
  </si>
  <si>
    <t>1  14  04050 10 0000 420</t>
  </si>
  <si>
    <t>1  14  06025 10 0000 430</t>
  </si>
  <si>
    <t>1 17 01050 10  0000  180</t>
  </si>
  <si>
    <t>1 17  02020 10 0000 180</t>
  </si>
  <si>
    <t>НАЛОГИ НА ТОВАРЫ (РАБОТЫ, УСЛУГИ)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</si>
  <si>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</si>
  <si>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</si>
  <si>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Единый сельскохозяйственный налог</t>
  </si>
  <si>
    <t>1  11  05030  00  0000  120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</si>
  <si>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</si>
  <si>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1 01 02020 01 0000 110</t>
  </si>
  <si>
    <t>1 03 00000 00 0000 000</t>
  </si>
  <si>
    <t>1 03 02000 01 0000 110</t>
  </si>
  <si>
    <t>1 03 02240 01 0000 110</t>
  </si>
  <si>
    <t>1 03 02230 01 0000 110</t>
  </si>
  <si>
    <t>1 03 02250 01 0000 110</t>
  </si>
  <si>
    <t>1 03 02260 01 0000 110</t>
  </si>
  <si>
    <t>Доходы от уплаты акцизов на дизильное топливо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</si>
  <si>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</si>
  <si>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</si>
  <si>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</si>
  <si>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1 05 00000 00 0000 000</t>
  </si>
  <si>
    <t>1 05 03000 01 0000 110</t>
  </si>
  <si>
    <t>1 05 03010 01 0000 110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</si>
  <si>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</si>
  <si>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</si>
  <si>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1 13 00000 00 0000 000</t>
  </si>
  <si>
    <t>Межбюджетные трансферты, передаваемые бюджетам муниципальных образований на осуществление части полномочий по решению  вопросов  местного значения в соответствии с заключенными соглашениями</t>
  </si>
  <si>
    <t>04 0</t>
  </si>
  <si>
    <t>04 1</t>
  </si>
  <si>
    <t>Реализация мероприятий по распространению официальной информации</t>
  </si>
  <si>
    <t xml:space="preserve">
Наименование главного администратора  доходов бюджета поселения
</t>
  </si>
  <si>
    <t>Всего  источников финансирования дефицитов бюджетов</t>
  </si>
  <si>
    <t>1 06 06033 10 0000 110</t>
  </si>
  <si>
    <t>1 06 06040 00 0000 110</t>
  </si>
  <si>
    <t>1 06 06043 10 0000 110</t>
  </si>
  <si>
    <t>0000000</t>
  </si>
  <si>
    <t>Поныровского района Курской области  от ___ декабря 2015г. № ___</t>
  </si>
  <si>
    <t>10</t>
  </si>
  <si>
    <t>Земельный налог с физических лиц</t>
  </si>
  <si>
    <t>Земельный налог с организаций</t>
  </si>
  <si>
    <t>рублей</t>
  </si>
  <si>
    <t>1  11 05035 10  0000  120</t>
  </si>
  <si>
    <t>00 С1402</t>
  </si>
  <si>
    <t>00 00000</t>
  </si>
  <si>
    <t>00 С1404</t>
  </si>
  <si>
    <t>00 С1401</t>
  </si>
  <si>
    <t>00 С1439</t>
  </si>
  <si>
    <t>01 00000</t>
  </si>
  <si>
    <t>Коммунальное хозяйство</t>
  </si>
  <si>
    <t>01 П1431</t>
  </si>
  <si>
    <t>Осуществление полномочий  в области коммунального хозяйства</t>
  </si>
  <si>
    <t>02 00000</t>
  </si>
  <si>
    <t>01 С1433</t>
  </si>
  <si>
    <t>Основное мероприятие "Организация культурно-досуговой деятельности"</t>
  </si>
  <si>
    <t>07 2</t>
  </si>
  <si>
    <t>01 П1490</t>
  </si>
  <si>
    <t xml:space="preserve">07 1 </t>
  </si>
  <si>
    <t xml:space="preserve">07 2 </t>
  </si>
  <si>
    <t>Код бюджетной классификации Российской Федерации доходов бюджета  поселения</t>
  </si>
  <si>
    <t>01 С1437</t>
  </si>
  <si>
    <t>Основное мероприятие "Создание максимальных условий для прохождения муниципальной службы и укомплектования органов местного самоуправления высокопрофессиональными кадрами"</t>
  </si>
  <si>
    <t>00 51180</t>
  </si>
  <si>
    <t>Содержание работника, осуществляющего выполнение переданных полномочий от муниципального района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</si>
  <si>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</si>
  <si>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муниципальных казенных учреждений, не вошедшие в программные мероприятия</t>
  </si>
  <si>
    <t>79 1</t>
  </si>
  <si>
    <t xml:space="preserve">  ВСЕГО</t>
  </si>
  <si>
    <t>00</t>
  </si>
  <si>
    <t>00000</t>
  </si>
  <si>
    <t xml:space="preserve">01 </t>
  </si>
  <si>
    <t>С1401</t>
  </si>
  <si>
    <t xml:space="preserve">01 2 </t>
  </si>
  <si>
    <t>01 2</t>
  </si>
  <si>
    <t>П1490</t>
  </si>
  <si>
    <t>Межбюджетные трансферты</t>
  </si>
  <si>
    <t>500</t>
  </si>
  <si>
    <t>С1402</t>
  </si>
  <si>
    <t>С1455</t>
  </si>
  <si>
    <t>400</t>
  </si>
  <si>
    <t>П1431</t>
  </si>
  <si>
    <t>071</t>
  </si>
  <si>
    <t xml:space="preserve">09 0 </t>
  </si>
  <si>
    <t xml:space="preserve">09 1 </t>
  </si>
  <si>
    <t>С1437</t>
  </si>
  <si>
    <t xml:space="preserve">11 0 </t>
  </si>
  <si>
    <t>11 1</t>
  </si>
  <si>
    <t>П1424</t>
  </si>
  <si>
    <t>Основное мероприятие "Обеспечение деятельности и организация мероприятий по предупреждению и ликвидации чрезвычайных ситуаций"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</si>
  <si>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</si>
  <si>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С1460</t>
  </si>
  <si>
    <t>15 0</t>
  </si>
  <si>
    <t>15 2</t>
  </si>
  <si>
    <t>Обеспечение условий для развития малого и среднего предпринимательства на территории муниципального образования</t>
  </si>
  <si>
    <t>16 1</t>
  </si>
  <si>
    <t xml:space="preserve">71 0 </t>
  </si>
  <si>
    <t>Обеспечение деятельности контрольно-счетных органов муниципального образования</t>
  </si>
  <si>
    <t>74 0</t>
  </si>
  <si>
    <t>С1404</t>
  </si>
  <si>
    <t>51180</t>
  </si>
  <si>
    <t>С1439</t>
  </si>
  <si>
    <t>79 0</t>
  </si>
  <si>
    <t>1  14  06013 10 0000 430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</si>
  <si>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</si>
  <si>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1 01 02030 01 0000 110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</si>
  <si>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</si>
  <si>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</si>
  <si>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</si>
  <si>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Дорожное хозяйство (дорожные фонды)</t>
  </si>
  <si>
    <t>11 0</t>
  </si>
  <si>
    <t>Осуществление переданных полномочий по капитальному ремонту, ремонту и содержанию автомобильных дорог общего пользования местного значения</t>
  </si>
  <si>
    <t>01 П1424</t>
  </si>
  <si>
    <t>02 П1490</t>
  </si>
  <si>
    <t xml:space="preserve">Другие вопросы в области культуры, кинематографии </t>
  </si>
  <si>
    <t>Основное мероприятие "Сохранение объектов культурного наследия"</t>
  </si>
  <si>
    <t>01 2  02 00000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</si>
  <si>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</si>
  <si>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Доходы от размещения сумм, аккумулируемых в ходе проведения аукционов по продаже акций, находящихся в собственности сельских поселений</t>
  </si>
  <si>
    <t>Проценты, полученные от предоставления бюджетных кредитов внутри страны за счет средств бюджетов сельских поселений</t>
  </si>
  <si>
    <t>Доходы, получаемые в виде арендной платы, а   также средства от продажи права    на заключение  договоров  аренды за земли, 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</si>
  <si>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</si>
  <si>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</si>
  <si>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</si>
  <si>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 xml:space="preserve"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</si>
  <si>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сельских поселений</t>
  </si>
  <si>
    <t>Доходы от распоряжения правами на результаты научно-технической деятельности, находящимися в собственности сельских поселений</t>
  </si>
  <si>
    <t>Доходы от эксплуатации и использования имущества автомобильных дорог, находящихся в собственности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</si>
  <si>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</si>
  <si>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</si>
  <si>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</si>
  <si>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Доходы от продажи квартир, находящихся в собственности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</si>
  <si>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</si>
  <si>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</si>
  <si>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</si>
  <si>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</si>
  <si>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</si>
  <si>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</si>
  <si>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</si>
  <si>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Невыясненные поступления, зачисляемые в бюджеты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</si>
  <si>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</si>
  <si>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Прочие неналоговые доходы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</si>
  <si>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</si>
  <si>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</si>
  <si>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</si>
  <si>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субвенции бюджетам сельских поселений</t>
  </si>
  <si>
    <t>Прочие безвозмездные поступления в бюджеты сельских поселений</t>
  </si>
  <si>
    <t>Перечисление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 за несвоевременное осуществление такого возврата и процент</t>
  </si>
  <si>
    <t>Доходы бюджетов сельских поселений от возврата бюджетными учреждениями остатков субсидий прошлых лет</t>
  </si>
  <si>
    <t>Доходы бюджетов сельских поселений от возврата автономными учреждениями остатков субсидий прошлых лет</t>
  </si>
  <si>
    <t>Доходы бюджетов сельских поселений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</si>
  <si>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</si>
  <si>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Межбюджетные трансферты 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</si>
  <si>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УСЛОВНО УТВЕРЖДЕННЫЕ РАСХОДЫ</t>
  </si>
  <si>
    <t>07 2 00 00000</t>
  </si>
  <si>
    <t>07 2 01 00000</t>
  </si>
  <si>
    <t>07 2 01 П1490</t>
  </si>
  <si>
    <t>Прочие межбюджетные трансферты, передаваемые из бюджетов муниципальных районов</t>
  </si>
  <si>
    <t>Источники  финансирования дефицита бюджета</t>
  </si>
  <si>
    <t>ШТРАФЫ, САНКЦИИ, ВОЗМЕЩЕНИЕ УЩЕРБА</t>
  </si>
  <si>
    <t>1 16 00000 00 0000 000</t>
  </si>
  <si>
    <t>Осуществление переданных полномочий по строительству (реконструкции) автомобильных дорог общего пользования местного значения</t>
  </si>
  <si>
    <t>01 П1423</t>
  </si>
  <si>
    <t>Бюджетные инвестиции в объекты капитального строительства государственной (муниципальной) собственности</t>
  </si>
  <si>
    <t xml:space="preserve">Мероприятия в области имущественных  отношений </t>
  </si>
  <si>
    <t>01 13600</t>
  </si>
  <si>
    <t>01 S3600</t>
  </si>
  <si>
    <t>Оплата труда работникам учреждений культуры муниципальных образований городских и сельских поселений</t>
  </si>
  <si>
    <t>01 13330</t>
  </si>
  <si>
    <t>01 S3330</t>
  </si>
  <si>
    <t>Субсидии бюджетам сельских поселений  на поддержку  государственных программ субъектов Российской Федерации и муниципальных программ формирования  современной городской среды</t>
  </si>
  <si>
    <t>13330</t>
  </si>
  <si>
    <t>S3330</t>
  </si>
  <si>
    <t>С1433</t>
  </si>
  <si>
    <t>13600</t>
  </si>
  <si>
    <t>S3600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</si>
  <si>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</si>
  <si>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</si>
  <si>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</si>
  <si>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 решению Собрания депутатов Верхне-Смородинского сельсовета</t>
  </si>
  <si>
    <t>"О бюджете Верхне-Смородинского сельсовета Поныровского района</t>
  </si>
  <si>
    <t>к решению Собрания депутатов  Верхне-Смородинского  сельсовета</t>
  </si>
  <si>
    <t>бюджета Верхне-Смородинского сельсовета Поныровского района Курской области</t>
  </si>
  <si>
    <t>Администрация Верхне-Смородинского сельсовета Поныровского  района Курской области</t>
  </si>
  <si>
    <t>к решению Собрания депутатов  Верхне-Смородинского сельсовета</t>
  </si>
  <si>
    <t>"О бюджете  Верхне-Смородинского сельсовета Поныровского района</t>
  </si>
  <si>
    <t>Администрация Верхне-Смородинского сельсовета Поныровского района Курской области</t>
  </si>
  <si>
    <t>Основное мероприятие "Создание условий для повышения доступности жилья  для населения Верхне-Смородинского сельсовета Поныровского района Курской области"</t>
  </si>
  <si>
    <t>Выполнение других обязательств Верхне-Смородинского сельсовета Поныровского района Курской области</t>
  </si>
  <si>
    <t>Основное мероприятие "Создание благоприятных условий для развития сети автомобильных дорог общего пользования местного значения Верхне-Смородинского сельсовета Поныровского района Курской области"</t>
  </si>
  <si>
    <t>Основное мероприятие "Проведение государственной (муниципальной) политики в области имущественных и земельных отношений на территории Верхне-Смородинского сельсовета Поныровского района Курской области"</t>
  </si>
  <si>
    <t xml:space="preserve">                                       к решению Собрания депутатов Верхне-Смородинского сельсовета</t>
  </si>
  <si>
    <t xml:space="preserve">                                                        "О бюджете Верхне-Смородинского сельсовета Поныровского района</t>
  </si>
  <si>
    <t xml:space="preserve">Распределение бюджетных ассигнований по целевым статьям (муниципальным                                                             программам Верхне-Смородинского сельсовета  Поныровского района Курской области и </t>
  </si>
  <si>
    <t>Муниципальная программа Верхне-Смородинского сельсовета Поныровского района Курской области «Развитие муниципальной службы в Верхне-Смородинском сельсовете Поныровского района Курской области»</t>
  </si>
  <si>
    <t>Подпрограмма «Реализация мероприятий, направленных на развитие муниципальной службы» Верхне-Смородинского сельсовета Поныровского района Курской области «Развитие муниципальной службы в Верхне-Смородинском сельсовете Поныровского района Курской области»</t>
  </si>
  <si>
    <t>Муниципальная программа Верхне-Смородинского сельсовета Поныровского района Курской области «Развитие культуры в  Верхне-Смородинском сельсовете Поныровского района Курской области»</t>
  </si>
  <si>
    <t>Подпрограмма «Наследие» муниципальной программы Верхне-Смородинского сельсовета Поныровского района Курской области «Развитие культуры в Верхне-Смородинском сельсовете Поныровского района Курской области»</t>
  </si>
  <si>
    <t>Муниципальная программа Верхне-Смородинского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Верхне-Смородинском сельсовете Поныровского района Курской области»</t>
  </si>
  <si>
    <t>Подпрограмма «Управление муниципальной программой  и обеспечение условий реализации» муниципальной  программы  Верхне-Смородинского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Верхне-Смородинском сельсовете Поныровского района Курской области»</t>
  </si>
  <si>
    <t xml:space="preserve"> Основное мероприятие "Создание благоприятных условий для обеспечения надежной работы  жилищно-коммунального хозяйства в Верхне-Смородинском сельсовете Поныровского района Курской области"</t>
  </si>
  <si>
    <t>Подпрограмма «Создание условий для обеспечения доступным и комфортным жильем граждан в Верхне-Смородинском сельсовете Поныровского района Курской области» муниципальной программы  Верхне-Смородинского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Верхне-Смородинском сельсовете Поныровского района Курской области»</t>
  </si>
  <si>
    <t>Муниципальная программа Верхне-Смородинского  сельсовета Поныровского района Курской области «Развитие  транспортной системы, обеспечение перевозки пассажиров и безопасности дорожного движения в Верхне-Смородинском  сельсовете Поныровского района Курской области»</t>
  </si>
  <si>
    <t>Подпрограмма «Развитие сети автомобильных дорог Верхне-Смородинского сельсовета Поныровского района Курской области» муниципальной программы Верхне-Смородинского сельсовета Поныровского района Курской области «Развитие транспортной системы, обеспечение перевозки пассажиров и безопасности дорожного движения в Верхне-Смородинском сельсовете Поныровского района Курской области»</t>
  </si>
  <si>
    <t>Подпрограмма «Повышение эффективности управления и распоряжения муниципальным имуществом и земельными ресурсами  в Верхне-Смородинском сельсовете Поныровского района Курской области» муниципальной программы Верхне-Смородинского сельсовета Поныровского района Курской области «Совершенствование системы управления муниципальным имуществом и земельными ресурсами в Верхне-Смородинском сельсовете Поныровского района Курской области»</t>
  </si>
  <si>
    <t xml:space="preserve"> Основное мероприятие "Создание благоприятных условий для обеспечения надежной работы  жилищно-коммунальгого хозяйства в Верхне-Смородинском сельсовете Поныровского района Курской области"</t>
  </si>
  <si>
    <t>Подпрограмма «Искусство» муниципальной программы Верхне-Смородинского сельсовета Поныровского района Курской области «Развитие культуры в Верхне-Смородинском сельсовете Поныровского района Курской области»</t>
  </si>
  <si>
    <t xml:space="preserve">Муниципальная программа Верхне-Смородинского сельсовета Поныровского района Курской области  «Развитие культуры в Верхне-Смородинском сельсовете Поныровского района Курской области» </t>
  </si>
  <si>
    <t>Подпрограмма «Искусство» муниципальной программы Верхне-Смородинского сельсовета Поныровского района Курской области «Развитие культуры в  Верхне-Смородинском сельсовете Поныровского района Курской области»</t>
  </si>
  <si>
    <t xml:space="preserve"> Муниципальная программа Верхне-Смородинского сельсовета Поныровского района Курской области «Совершенствование системы управления муниципальным имуществом и земельными ресурсами в Верхне-Смородинском сельсовете Поныровского района Курской области»</t>
  </si>
  <si>
    <t>Муниципальная программа Верхне-Смородинского сельсовета Поныровского района Курской области «Развитие транспортной системы, обеспечение перевозки пассажиров и безопасности дорожного движения в Верхне-Смородинском сельсовете Поныровского района Курской области»</t>
  </si>
  <si>
    <t>C1468</t>
  </si>
  <si>
    <t>00 С1445</t>
  </si>
  <si>
    <t>02 П1463</t>
  </si>
  <si>
    <t>Расходы на  осуществление переданных полномочий  по проведению мероприятий в области культуры</t>
  </si>
  <si>
    <t>П1463</t>
  </si>
  <si>
    <t>012</t>
  </si>
  <si>
    <t xml:space="preserve">Выплата заработной платы и начислений на выплаты по оплате труда работников учреждений культуры муниципальных образований городских и сельских поселений </t>
  </si>
  <si>
    <t>011</t>
  </si>
  <si>
    <t>С1445</t>
  </si>
  <si>
    <t>Муниципальная программа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</si>
  <si>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Подпрограмма «Развитие сети автомобильных дорог Поныровского района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</si>
  <si>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Основное мероприятие "Создание благоприятных условий для развития сети автомобильных дорог общего пользования местного значения Поныровского района Курской области"</t>
  </si>
  <si>
    <t>Иные межбюджетные трансферты на содержание работника, осуществляющего выполнение переданных полномочий</t>
  </si>
  <si>
    <t>01 С1401</t>
  </si>
  <si>
    <t>2 02 10000 00 0000 150</t>
  </si>
  <si>
    <t>2 02 15002 00 0000 150</t>
  </si>
  <si>
    <t>2 02 15002 10 0000 150</t>
  </si>
  <si>
    <t>2 02 20000 00 0000 150</t>
  </si>
  <si>
    <t>2 02 29999 00 0000 150</t>
  </si>
  <si>
    <t>2 02 29999 10 0000 150</t>
  </si>
  <si>
    <t>2 02 30000 00 0000 150</t>
  </si>
  <si>
    <t>2 02 35118 00 0000 150</t>
  </si>
  <si>
    <t>2 02 35118 10 0000 150</t>
  </si>
  <si>
    <t>2 02 40000 00 0000 150</t>
  </si>
  <si>
    <t>2 02 40014 00 0000 150</t>
  </si>
  <si>
    <t>2 02 40014 10 0000 150</t>
  </si>
  <si>
    <t>2 18 05020 10 0000 150</t>
  </si>
  <si>
    <t>2 18 05010 10 0000 150</t>
  </si>
  <si>
    <t>2 02 25555 10 0000 150</t>
  </si>
  <si>
    <t>2 07 05030 10 0000 150</t>
  </si>
  <si>
    <t>2 08 05000 10 0000 150</t>
  </si>
  <si>
    <t>Проведение мероприятий  в области культуры</t>
  </si>
  <si>
    <t>02 С1463</t>
  </si>
  <si>
    <t>Проведение мероприятий в области культуры</t>
  </si>
  <si>
    <t>2 18 05030 10 0000 150</t>
  </si>
  <si>
    <t>1 06 06030 00 0000 110</t>
  </si>
  <si>
    <t>1 17 05050 10  0000 180</t>
  </si>
  <si>
    <t>2  02 15002  10  0000 150</t>
  </si>
  <si>
    <t>2  02 29999  10  0000 150</t>
  </si>
  <si>
    <t>2 02  35118  10  0000 150</t>
  </si>
  <si>
    <t>2 02  39999 10  0000 150</t>
  </si>
  <si>
    <t>2 02  40014 10  0000 150</t>
  </si>
  <si>
    <t>2 02  49999 10  0000 150</t>
  </si>
  <si>
    <t>2 18 60010 10 0000 150</t>
  </si>
  <si>
    <t>2 18 60020 10 0000 150</t>
  </si>
  <si>
    <t>2 19 60010 10 0000 150</t>
  </si>
  <si>
    <t>*  Главными администраторами доходов, администраторами доходов по подгруппе доходов «2 18 00000 00 0000 000 Доходы бюджетов муниципального образования от возврата остатков субсидий и субвенций прошлых лет» являются уполномоченные органы местного самоуправления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</si>
  <si>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</si>
  <si>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Обеспечение развития и укрепления материально - технической базы домов культуры в населенных пунктах с числом жителей до 50 тысяч  человек</t>
  </si>
  <si>
    <t>01 L4670</t>
  </si>
  <si>
    <t>01L4670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</si>
  <si>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Верхне-Смородинского сельсовета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Верхне-Смородинском сельсовете Поныровского районаКурской области»</t>
  </si>
  <si>
    <t>Муниципальная программа Верхне-Смородинского сельсовета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в Верхне-Смородинском сельсовете Поныровского районаКурской области"</t>
  </si>
  <si>
    <t>Муниципальная программа Верхне-Смородинского сельсовета Поныровского района Курской области «Развитие транспортной системы, обеспечение перевозки пассажиров и безопасности дорожного движения в Верхне-Смородинском сельсовете  Поныровского района Курской области»</t>
  </si>
  <si>
    <t>Подпрограмма «Развитие сети автомобильных дорогВерхне-Смородинского сельсовета  Поныровского района Курской области» муниципальной программы Верхне-Смородинского сельсовета  Поныровского района Курской области «Развитие транспортной системы, обеспечение перевозки пассажиров и безопасности дорожного движения в Верхне-Смородинском сельсовете Поныровского района Курской области»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</si>
  <si>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</si>
  <si>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</si>
  <si>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</si>
  <si>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</si>
  <si>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</si>
  <si>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</si>
  <si>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01 С1460</t>
  </si>
  <si>
    <t xml:space="preserve"> и непрограммным направлениям деятельности), группам видов расходов</t>
  </si>
  <si>
    <t>Программа</t>
  </si>
  <si>
    <t xml:space="preserve"> муниципальных внутренних заимствований</t>
  </si>
  <si>
    <t>Виды долговых обязательств</t>
  </si>
  <si>
    <t xml:space="preserve">Предельный срок погашения  долговых обязательств                </t>
  </si>
  <si>
    <t xml:space="preserve">1. </t>
  </si>
  <si>
    <t>2.</t>
  </si>
  <si>
    <t>Бюджетные кредиты из других бюджетов бюджетной системы Российской Федерации всего, в том числе:</t>
  </si>
  <si>
    <t xml:space="preserve">бюджетные кредиты на частичное покрытие дефицита  местных бюджетов  </t>
  </si>
  <si>
    <t>3.</t>
  </si>
  <si>
    <t xml:space="preserve">Кредиты кредитных организаций </t>
  </si>
  <si>
    <t xml:space="preserve">Предельный срокк погашения  долговых обязательств                </t>
  </si>
  <si>
    <t>Направление (цель) гарантирования</t>
  </si>
  <si>
    <t>Объем гарантий , рублей</t>
  </si>
  <si>
    <t>Наличие (отсутствие) права регрессного требования</t>
  </si>
  <si>
    <t>Срок действия гарантии</t>
  </si>
  <si>
    <t>Всего</t>
  </si>
  <si>
    <t xml:space="preserve">Исполнение муниципальных гарантий </t>
  </si>
  <si>
    <t>Объем бюджетных ассигнований на исполнение гарантий по возможным гарантийным случаям, рублей</t>
  </si>
  <si>
    <t>За счет расходов бюджета</t>
  </si>
  <si>
    <t>За расходов бюджета</t>
  </si>
  <si>
    <t>к решению Собрания депутатов Верхне-Смородин-</t>
  </si>
  <si>
    <t xml:space="preserve">ского сельсовета Поныровского района Курской области </t>
  </si>
  <si>
    <t xml:space="preserve">«О бюджете Верхне-Смородинского сельсовета Поныровского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</si>
  <si>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сельских поселений (за исключением земельных участков муниципальных бюджетных и автономных учреждений)</t>
  </si>
  <si>
    <t>ДОХОДЫ ОТ ОКАЗАНИЯ ПЛАТНЫХ УСЛУГ  И КОМПЕНСАЦИИ ЗАТРАТ ГОСУДАРСТВА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</si>
  <si>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</si>
  <si>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</si>
  <si>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</si>
  <si>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</si>
  <si>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Прогнозируемое поступление доходов в бюджет  Верхне-Смородинского  сельсовета </t>
  </si>
  <si>
    <t>Программа муниципальных гарантий Верхне-Смородинского сельсовета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</si>
  <si>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сельских поселений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</si>
  <si>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</si>
  <si>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</si>
  <si>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</si>
  <si>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</si>
  <si>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1 16 10032 10 0000 140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</si>
  <si>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</si>
  <si>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</si>
  <si>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</si>
  <si>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2  02 25467 10 0000 150</t>
  </si>
  <si>
    <t>** Главными администраторами доходов, администраторами доходов по группе доходов «2 00 00000  00 0000 000  Безвозмездные поступления» (в части доходов, зачисляемых в бюджет муниципального района)  являются уполномоченные органы местного самоуправления, а также созданные ими казенные учреждения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</si>
  <si>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</si>
  <si>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</si>
  <si>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</si>
  <si>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</si>
  <si>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</si>
  <si>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Аппарат контрольно-счетного органа муниципального образования</t>
  </si>
  <si>
    <t>74 3</t>
  </si>
  <si>
    <t>Иные межбюджетные трансферты на осуществление переданных полномочий  в сфере внешнего муниципального финансового контроля</t>
  </si>
  <si>
    <t>00 П1484</t>
  </si>
  <si>
    <t>Мероприятия по внесению в Единый государственный реестр недвижимости сведений о границах муниципальных образований и границах населенных пунктов</t>
  </si>
  <si>
    <t>Реализация мер по внесению в Единый государственный реестр недвижимости сведений о границах муниципальных образований и границах населенных пунктов</t>
  </si>
  <si>
    <t>П1484</t>
  </si>
  <si>
    <t xml:space="preserve"> "О бюджете Верхне-Смородинского сельсовета Поныровского района</t>
  </si>
  <si>
    <t xml:space="preserve">                                                                     </t>
  </si>
  <si>
    <t xml:space="preserve"> Распределение иных межбюджетных трансфертов</t>
  </si>
  <si>
    <t xml:space="preserve">                                         </t>
  </si>
  <si>
    <t>Распределение иных межбюджетных трансфертов на исполнение переданных полномочий муниципального образования "Верхне-Смородинский сельсовет" Поныровского района Курской области в сфере внешнего муниципального финансового контроля</t>
  </si>
  <si>
    <t>Наименование муниципального образования</t>
  </si>
  <si>
    <t>в том числе на:</t>
  </si>
  <si>
    <t>оплату труда с начислениями</t>
  </si>
  <si>
    <t>материальные затраты</t>
  </si>
  <si>
    <t xml:space="preserve">Муниципальный район "Поныровский район" Курской области </t>
  </si>
  <si>
    <t>ВСЕГО:</t>
  </si>
  <si>
    <t>Оплата труда работников учреждений культуры муниципальных образований городских и сельских поселений</t>
  </si>
  <si>
    <t xml:space="preserve">Средства от распоряжения и реализации выморочного имущества, обращенного в собственность сельских поселений (в части реализации основных средств по указанному имуществу)
</t>
  </si>
  <si>
    <t xml:space="preserve">Средства от распоряжения и реализации выморочного имущества, обращенного в собственность сельских поселений (в части реализации материальных запасов по указанному имуществу)
</t>
  </si>
  <si>
    <t xml:space="preserve">Дотации бюджетам сельских поселений на выравнивание бюджетной обеспеченности из бюджетов муниципальных районов
</t>
  </si>
  <si>
    <t>2 02 25576 00 0000 150</t>
  </si>
  <si>
    <t xml:space="preserve">Субсидии бюджетам на обеспечение комплексного развития сельских территорий
</t>
  </si>
  <si>
    <t>2 02 25576 10 0000 150</t>
  </si>
  <si>
    <t>Субсидии бюджетам сельских поселений на обеспечение комплексного развития сельских территорий</t>
  </si>
  <si>
    <t>Основное мероприятие "Создание благоприятных условий для обеспечения надежной работы жилищно-коммунального хозяйства в Верхне-Смородинском сельсовете Поныровского района Курской области"</t>
  </si>
  <si>
    <t>Обеспечение комплексного развития сельских территорий</t>
  </si>
  <si>
    <t>Курской области на 2021 год  и на плановый период 2022 и 2023 годов"</t>
  </si>
  <si>
    <t>Сумма  на 2023 год</t>
  </si>
  <si>
    <t>Приложение №1</t>
  </si>
  <si>
    <t>Сумма на 2023 год</t>
  </si>
  <si>
    <t>Основное мероприятие "Нормативное правовое, информационное и организационное обеспечение развития малого и среднего предпринимательства"</t>
  </si>
  <si>
    <t>01 С1405</t>
  </si>
  <si>
    <t>Муниципальная программа Верхне-Смородинского сельсовета Поныровского района Курской области «Развитие и поддержка малого и среднего предпринимательства в Верхне-Смородинском сельсовете на 2021-2025 годы»</t>
  </si>
  <si>
    <t>Подпрограмма «Содействие развитию малого и среднего предпринимательства» муниципальной программы  Верхне-Смородинского сельсоветаПоныровского района Курской области «Развитие и поддержка малого и среднего предпринимательства в Верхне-Смородинском сельсовете на 2020-2025 годы»</t>
  </si>
  <si>
    <t>Объем привлечения средств в 2023 году (рублей)</t>
  </si>
  <si>
    <t>C1405</t>
  </si>
  <si>
    <t/>
  </si>
  <si>
    <t>Местные бюджеты</t>
  </si>
  <si>
    <t>Пр</t>
  </si>
  <si>
    <t>2023 год</t>
  </si>
  <si>
    <t>ВСЕГО</t>
  </si>
  <si>
    <t>74 0 00 00000</t>
  </si>
  <si>
    <t>74 3 00 П1484</t>
  </si>
  <si>
    <t>ИНЫЕ МЕЖБЮДЖЕТНЫЕ ТРАНСФЕРТЫ БЮДЖЕТУ ПОНЫРОВСКОГО РАЙОНА КУРСКОЙ ОБЛАСТИ</t>
  </si>
  <si>
    <t>01 03 0000 00 0000 000</t>
  </si>
  <si>
    <t>Бюджетные кредиты от других бюджетов бюджетной системы Российской Федерации</t>
  </si>
  <si>
    <t>01 03 0100 00 0000 000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</si>
  <si>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</si>
  <si>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01 03 0100 00 0000 700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</si>
  <si>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</si>
  <si>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 01 00 00 00 00 0000 000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</si>
  <si>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</si>
  <si>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</si>
  <si>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</si>
  <si>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</si>
  <si>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</si>
  <si>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</si>
  <si>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</si>
  <si>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</si>
  <si>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</si>
  <si>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</si>
  <si>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Резервные фонды</t>
  </si>
  <si>
    <t>Резервные фонды органов местного самоуправления</t>
  </si>
  <si>
    <t xml:space="preserve">Резервные фонды </t>
  </si>
  <si>
    <t xml:space="preserve">Резервный фонд местной администрации </t>
  </si>
  <si>
    <t>78 0</t>
  </si>
  <si>
    <t>78 1</t>
  </si>
  <si>
    <t>00 С1403</t>
  </si>
  <si>
    <t>C1403</t>
  </si>
  <si>
    <t>Поныровского района Курской области  от 11 декабря 2020г №15</t>
  </si>
  <si>
    <t>ВОЗВРАТ ОСТАТКОВ СУБСИДИЙ, СУБВЕНЦИЙ И ИНЫХ МЕЖБЮДЖЕТНЫХ ТРАНСФЕРТОВ, ИМЕЮЩИХ ЦЕЛЕВОЕ НАЗНАЧЕНИЕ, ПРОШЛЫХ ЛЕТ</t>
  </si>
  <si>
    <t>1 16 01157 01 0000 140</t>
  </si>
  <si>
    <t>Административные штрафы, установленные "главой 15"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</si>
  <si>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1 16 07030 10 0000 140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</si>
  <si>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муниципальным органом (муниципальным казенным учреждением) сельского поселения</t>
  </si>
  <si>
    <t>1 16 09040 10 0000 140</t>
  </si>
  <si>
    <t>Денежные средства, изымаемые в собственность сельского поселения в соответствии с решениями судов (за исключением обвинительных приговоров судов)</t>
  </si>
  <si>
    <t>1 16 10031 10 0000 140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</si>
  <si>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</si>
  <si>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1 16 10061 10 0000 140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</si>
  <si>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</si>
  <si>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1 16 10062 10 0000 140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</si>
  <si>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</si>
  <si>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1 16 10081 10 0000 140 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</si>
  <si>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</si>
  <si>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 xml:space="preserve">1 16 10082 10 0000 140 </t>
  </si>
  <si>
    <t xml:space="preserve"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
 </t>
  </si>
  <si>
    <t xml:space="preserve">1 16 10100 10 0000 140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</si>
  <si>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</si>
  <si>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 xml:space="preserve"> 2 19 00000 00 0000 000</t>
  </si>
  <si>
    <t>(в редакции решения №6  от 26 февраля 2021г)</t>
  </si>
  <si>
    <t>2  02 16001 10  0000 150</t>
  </si>
  <si>
    <t>Дотации бюджетам  сельских поселений на выравнивание  бюджетной обеспеченности из бюджетов муниципальных районов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</si>
  <si>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</si>
  <si>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</si>
  <si>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</si>
  <si>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1 16 07000 00 0000 140</t>
  </si>
  <si>
    <t>160</t>
  </si>
  <si>
    <t xml:space="preserve"> 00 00000</t>
  </si>
  <si>
    <t>161</t>
  </si>
  <si>
    <t>02 L576F</t>
  </si>
  <si>
    <t>02 L5761</t>
  </si>
  <si>
    <t>Муниципальная программа Верхне-Смородинского сельсовета Поныровского района Курской области «Комплексное развитие сельских  территорий Верхне-Смородинского сельсовета Поныровского района Курской области  на 2020-2025 годы"</t>
  </si>
  <si>
    <r>
      <t>Подпрограмма «Благоустройство сельских территорий» муниципальной программы Верхне-Смородинского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сельсовета Поныровского района Курской области «Комплексное развитие сельских  территорий Верхне-Смородинского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сельсовета Поныровского района Курской области  на 2020-2025 годы"</t>
    </r>
  </si>
  <si>
    <t>Основное мероприятие "Организация освещения территорий, включая архитектурную подсветку зданий, строений, сооружений, в том числе с использованием энергосберегающих технологий"</t>
  </si>
  <si>
    <t>L576F</t>
  </si>
  <si>
    <t>Муниципальная программа Верхне-Смородинского сельсовета Поныровского района Курской области «Совершенствование системы управления муниципальным имуществом и земельными ресурсами в Верхне-Смородинском сельсовете Поныровского района Курской области»</t>
  </si>
  <si>
    <t>040</t>
  </si>
  <si>
    <t>041</t>
  </si>
  <si>
    <t>01 C1468</t>
  </si>
  <si>
    <t xml:space="preserve">041 </t>
  </si>
  <si>
    <t>Объем бюджетных ассигнований на исполнение гарантий по возможным гарантийным случаям в 2024 году, рублей</t>
  </si>
  <si>
    <t>Объем привлечения средств в 2024 году (рублей)</t>
  </si>
  <si>
    <t>Объем погашения средств в 2024 году (рублей)</t>
  </si>
  <si>
    <t>Сумма на 2024 год</t>
  </si>
  <si>
    <t>Сумма  на 2024 год</t>
  </si>
  <si>
    <t>2024 год</t>
  </si>
  <si>
    <t>16 0</t>
  </si>
  <si>
    <t>Поныровского  района Курской области  от __ декабря 2022 г. № __</t>
  </si>
  <si>
    <t>Курской области на 2023 год  и на плановый период 2024 и 2025 годов"</t>
  </si>
  <si>
    <t xml:space="preserve">Верхне-Смородинского сельсовета Поныровского района Курской области на 2023 год </t>
  </si>
  <si>
    <t>и на плановый период 2024 и 2025 годов</t>
  </si>
  <si>
    <t>Сумма на 2025 год</t>
  </si>
  <si>
    <t>Сумма  на 2025 год</t>
  </si>
  <si>
    <t>Поныровского  района Курской области  от  __ декабря 2022 г. № ___</t>
  </si>
  <si>
    <t xml:space="preserve">Поныровского района Курской области в 2023 году </t>
  </si>
  <si>
    <t>и в плановом периоде 2024 и 2025 годов</t>
  </si>
  <si>
    <t>Распределение бюджетных ассигнований по разделам, подразделам, целевым статьям (муниципальным программам Верхне-Смородинского сельсовета Поныровского района Курской области и непрограммным направлениям деятельности), группам видов расходов классификации расходов   бюджета Верхне-Смородинского сельсовета Поныровского района Курской области на 2023 год и на плановый период 2024 и 2025 годов</t>
  </si>
  <si>
    <t>Приложение №2</t>
  </si>
  <si>
    <t xml:space="preserve">Приложнение № 3 </t>
  </si>
  <si>
    <t>Приложнение № 4</t>
  </si>
  <si>
    <t>Ведомственная структура расходов бюджета Верхне-Смородинского сельсовета  Поныровского района Курской области на 2023 год и на плановый период 2024 и 2025 годов</t>
  </si>
  <si>
    <t>Поныровского  района Курской области  от  __ декабря 2022г №___</t>
  </si>
  <si>
    <t>Поныровского  района Курской области  от ___ декабря 2022 г № __</t>
  </si>
  <si>
    <t xml:space="preserve">                  Поныровского района  Курской области от __ декабря 2022г. №___</t>
  </si>
  <si>
    <t>Курской области на 2023 год и плановый период 2024 и 2025 годов"</t>
  </si>
  <si>
    <t xml:space="preserve"> классификации расходов бюджета Верхне-Смородинского сельсовета  Поныровского района Курской области на 2023 год и на плановый период 2024 и 2025 годов</t>
  </si>
  <si>
    <t>Верхне-Смородинского сельсовета Поныровского района Курской области на 2023 год</t>
  </si>
  <si>
    <t>Объем погашения средств                                    в 2023 году (рублей)</t>
  </si>
  <si>
    <t>Верхне-Смородинского сельсовета Поныровского района Курской области  на плановый период 2024 и 2025 годов</t>
  </si>
  <si>
    <t xml:space="preserve">                       Приложение № 5</t>
  </si>
  <si>
    <t xml:space="preserve">Приложение №6                                                                                                             к решению Собрания депутатов Верхне-Смородинского  сельсовета Поныровского района Курской области от  __ декабря 2022г. № __"О бюджете Верхне-Смородинского сельсовета Поныровского района Курской области на 2023 год и на плановый период 2024 и 2025 годов"  </t>
  </si>
  <si>
    <t xml:space="preserve">Приложение №7                                                                                                             к решению Собрания депутатов Верхне-Смородинского  сельсовета Поныровского района Курской области от __декабря 2022г.№ ___"О бюджете Верхне-Смородинского сельсовета Поныровского района Курской области на 2023 год и на плановый период 2024 и 2025 годов"                                                                                                </t>
  </si>
  <si>
    <t>Объем привлечения средств в 2025 году (рублей)</t>
  </si>
  <si>
    <t>Объем погашения средств в 2025 году (рублей)</t>
  </si>
  <si>
    <t xml:space="preserve">района Курской области на 2023 год и на плановый </t>
  </si>
  <si>
    <t xml:space="preserve">период 2024 и 2025 годов» </t>
  </si>
  <si>
    <t xml:space="preserve">от __ декабря 2022 года № __    </t>
  </si>
  <si>
    <t>Поныровского района Курской области на 2023 год</t>
  </si>
  <si>
    <t>1.1. Перечень подлежащих предоставлению муниципальных гарантий Верхне-Смородинского сельсовета Поныровского района Курской области в 2023 году</t>
  </si>
  <si>
    <t>Верхне-Смородинского сельсовета Поныровского района Курской области по возможным гарантийным случаям, в 2023 году</t>
  </si>
  <si>
    <t>Приложение № 8</t>
  </si>
  <si>
    <t xml:space="preserve">от __декабря 2022 года № __   </t>
  </si>
  <si>
    <t>Верхне-Смородинского сельсовета Поныровского района Курской области на 2024- 2025 годы</t>
  </si>
  <si>
    <t>1.1. Перечень подлежащих предоставлению муниципальных гарантий Верхне-Смородинского сельсоветаПоныровского района в 2024 и 2025 годах</t>
  </si>
  <si>
    <t>Верхне-Смородинского сельсовета Поныровского района по возможным гарантийным случаям, в 2024 и 2025 годах</t>
  </si>
  <si>
    <t>Объем бюджетных ассигнований на исполнение гарантий по возможным гарантийным случаям в 2025 году, рублей</t>
  </si>
  <si>
    <t>Приложение № 9</t>
  </si>
  <si>
    <t>Поныровского района  Курской области от __ декабря 2022г. № __</t>
  </si>
  <si>
    <t>на 2023 год</t>
  </si>
  <si>
    <t>Приложение № 10</t>
  </si>
  <si>
    <t>Распределение бюджетных ассигнований на предоставление межбюджетных трансфертов бюджету Поныровского района Курской области по целевым статьям, разделам и подразделам на 2023 год и на плановый период 2024 и 2025 годов</t>
  </si>
  <si>
    <t>2025 год</t>
  </si>
  <si>
    <t xml:space="preserve">                                                                        Приложение № 11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</si>
</sst>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0.000"/>
    <numFmt numFmtId="190" formatCode="000000"/>
    <numFmt numFmtId="191" formatCode="0.00;[Red]0.00"/>
    <numFmt numFmtId="192" formatCode="[$-FC19]d\ mmmm\ yyyy\ &quot;г.&quot;"/>
  </numFmts>
  <fonts count="6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4"/>
      <name val="Arial Cyr"/>
      <family val="2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mbria"/>
      <family val="1"/>
    </font>
    <font>
      <sz val="14"/>
      <color indexed="63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mbria"/>
      <family val="1"/>
    </font>
    <font>
      <sz val="14"/>
      <color rgb="FF000000"/>
      <name val="Times New Roman"/>
      <family val="1"/>
    </font>
    <font>
      <sz val="14"/>
      <color rgb="FF333333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6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BE37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3EBF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3B5E9"/>
        <bgColor indexed="64"/>
      </patternFill>
    </fill>
    <fill>
      <patternFill patternType="solid">
        <fgColor rgb="FF0FE1D2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/>
      <right/>
      <top style="thin"/>
      <bottom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 style="thin"/>
      <top/>
      <bottom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50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1" fillId="0" borderId="0">
      <alignment vertical="top" wrapText="1"/>
      <protection/>
    </xf>
    <xf numFmtId="0" fontId="31" fillId="0" borderId="0">
      <alignment/>
      <protection/>
    </xf>
    <xf numFmtId="0" fontId="31" fillId="0" borderId="0">
      <alignment/>
      <protection/>
    </xf>
    <xf numFmtId="0" fontId="52" fillId="0" borderId="0">
      <alignment/>
      <protection/>
    </xf>
    <xf numFmtId="44" fontId="51" fillId="0" borderId="0">
      <alignment vertical="top" wrapText="1"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58">
    <xf numFmtId="0" fontId="0" fillId="0" borderId="0" xfId="0" applyAlignment="1">
      <alignment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0" xfId="0" applyNumberFormat="1" applyFont="1" applyAlignment="1">
      <alignment horizontal="center"/>
    </xf>
    <xf numFmtId="0" fontId="24" fillId="24" borderId="10" xfId="0" applyFont="1" applyFill="1" applyBorder="1" applyAlignment="1">
      <alignment horizontal="left" vertical="center" wrapText="1"/>
    </xf>
    <xf numFmtId="0" fontId="23" fillId="25" borderId="10" xfId="0" applyFont="1" applyFill="1" applyBorder="1" applyAlignment="1">
      <alignment vertical="center" wrapText="1"/>
    </xf>
    <xf numFmtId="49" fontId="23" fillId="25" borderId="10" xfId="0" applyNumberFormat="1" applyFont="1" applyFill="1" applyBorder="1" applyAlignment="1">
      <alignment horizontal="center" vertical="center" wrapText="1"/>
    </xf>
    <xf numFmtId="49" fontId="23" fillId="25" borderId="11" xfId="0" applyNumberFormat="1" applyFont="1" applyFill="1" applyBorder="1" applyAlignment="1">
      <alignment horizontal="center" vertical="center" wrapText="1"/>
    </xf>
    <xf numFmtId="49" fontId="23" fillId="25" borderId="12" xfId="0" applyNumberFormat="1" applyFont="1" applyFill="1" applyBorder="1" applyAlignment="1">
      <alignment horizontal="center" vertical="center" wrapText="1"/>
    </xf>
    <xf numFmtId="49" fontId="23" fillId="25" borderId="13" xfId="0" applyNumberFormat="1" applyFont="1" applyFill="1" applyBorder="1" applyAlignment="1">
      <alignment horizontal="center" vertical="center" wrapText="1"/>
    </xf>
    <xf numFmtId="49" fontId="23" fillId="25" borderId="14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24" fillId="0" borderId="0" xfId="86" applyFont="1" applyAlignment="1">
      <alignment vertical="center" wrapText="1"/>
      <protection/>
    </xf>
    <xf numFmtId="0" fontId="28" fillId="0" borderId="0" xfId="86" applyFont="1" applyAlignment="1">
      <alignment vertical="center" wrapText="1"/>
      <protection/>
    </xf>
    <xf numFmtId="0" fontId="24" fillId="24" borderId="10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6" fillId="26" borderId="0" xfId="76" applyFont="1" applyFill="1" applyAlignment="1">
      <alignment vertical="center" wrapText="1"/>
      <protection/>
    </xf>
    <xf numFmtId="0" fontId="28" fillId="26" borderId="0" xfId="86" applyFont="1" applyFill="1" applyAlignment="1">
      <alignment vertical="center" wrapText="1"/>
      <protection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183" fontId="33" fillId="0" borderId="15" xfId="0" applyNumberFormat="1" applyFont="1" applyBorder="1" applyAlignment="1">
      <alignment vertical="center"/>
    </xf>
    <xf numFmtId="49" fontId="24" fillId="0" borderId="10" xfId="72" applyNumberFormat="1" applyFont="1" applyBorder="1" applyAlignment="1">
      <alignment horizontal="center" vertical="center"/>
      <protection/>
    </xf>
    <xf numFmtId="0" fontId="24" fillId="0" borderId="10" xfId="72" applyFont="1" applyBorder="1" applyAlignment="1">
      <alignment vertical="center" wrapText="1"/>
      <protection/>
    </xf>
    <xf numFmtId="49" fontId="24" fillId="0" borderId="16" xfId="0" applyNumberFormat="1" applyFont="1" applyBorder="1" applyAlignment="1">
      <alignment horizontal="center"/>
    </xf>
    <xf numFmtId="49" fontId="24" fillId="0" borderId="16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top" wrapText="1"/>
    </xf>
    <xf numFmtId="0" fontId="23" fillId="0" borderId="0" xfId="71" applyFont="1" applyAlignment="1">
      <alignment horizontal="center" vertical="center"/>
      <protection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 horizontal="justify" vertical="top" wrapText="1"/>
    </xf>
    <xf numFmtId="0" fontId="37" fillId="0" borderId="0" xfId="71" applyFont="1" applyAlignment="1">
      <alignment horizontal="right"/>
      <protection/>
    </xf>
    <xf numFmtId="0" fontId="36" fillId="0" borderId="0" xfId="71" applyFont="1" applyAlignment="1">
      <alignment horizontal="center"/>
      <protection/>
    </xf>
    <xf numFmtId="0" fontId="0" fillId="0" borderId="0" xfId="71">
      <alignment/>
      <protection/>
    </xf>
    <xf numFmtId="183" fontId="36" fillId="0" borderId="0" xfId="71" applyNumberFormat="1" applyFont="1">
      <alignment/>
      <protection/>
    </xf>
    <xf numFmtId="0" fontId="39" fillId="0" borderId="0" xfId="71" applyFont="1">
      <alignment/>
      <protection/>
    </xf>
    <xf numFmtId="0" fontId="40" fillId="0" borderId="0" xfId="71" applyFont="1" applyAlignment="1">
      <alignment vertical="center"/>
      <protection/>
    </xf>
    <xf numFmtId="0" fontId="36" fillId="0" borderId="0" xfId="71" applyFont="1" applyAlignment="1">
      <alignment vertical="center" wrapText="1"/>
      <protection/>
    </xf>
    <xf numFmtId="0" fontId="27" fillId="9" borderId="10" xfId="71" applyFont="1" applyFill="1" applyBorder="1" applyAlignment="1">
      <alignment horizontal="justify" vertical="center" wrapText="1"/>
      <protection/>
    </xf>
    <xf numFmtId="0" fontId="22" fillId="0" borderId="17" xfId="71" applyFont="1" applyBorder="1" applyAlignment="1">
      <alignment horizontal="center" vertical="center" wrapText="1"/>
      <protection/>
    </xf>
    <xf numFmtId="0" fontId="22" fillId="0" borderId="17" xfId="71" applyFont="1" applyBorder="1" applyAlignment="1">
      <alignment horizontal="center" vertical="center"/>
      <protection/>
    </xf>
    <xf numFmtId="183" fontId="22" fillId="0" borderId="10" xfId="71" applyNumberFormat="1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top" wrapText="1"/>
    </xf>
    <xf numFmtId="0" fontId="22" fillId="0" borderId="0" xfId="71" applyFont="1" applyAlignment="1">
      <alignment horizontal="center"/>
      <protection/>
    </xf>
    <xf numFmtId="0" fontId="24" fillId="0" borderId="0" xfId="71" applyFont="1">
      <alignment/>
      <protection/>
    </xf>
    <xf numFmtId="183" fontId="22" fillId="0" borderId="0" xfId="71" applyNumberFormat="1" applyFont="1">
      <alignment/>
      <protection/>
    </xf>
    <xf numFmtId="0" fontId="26" fillId="27" borderId="10" xfId="0" applyFont="1" applyFill="1" applyBorder="1" applyAlignment="1">
      <alignment horizontal="center" vertical="center" wrapText="1"/>
    </xf>
    <xf numFmtId="0" fontId="26" fillId="27" borderId="10" xfId="0" applyFont="1" applyFill="1" applyBorder="1" applyAlignment="1">
      <alignment horizontal="left" vertical="center" wrapText="1"/>
    </xf>
    <xf numFmtId="0" fontId="26" fillId="10" borderId="10" xfId="0" applyFont="1" applyFill="1" applyBorder="1" applyAlignment="1">
      <alignment horizontal="center" vertical="center" wrapText="1"/>
    </xf>
    <xf numFmtId="0" fontId="26" fillId="10" borderId="10" xfId="0" applyFont="1" applyFill="1" applyBorder="1" applyAlignment="1">
      <alignment horizontal="left" vertical="center" wrapText="1"/>
    </xf>
    <xf numFmtId="0" fontId="26" fillId="28" borderId="10" xfId="0" applyFont="1" applyFill="1" applyBorder="1" applyAlignment="1">
      <alignment horizontal="center" vertical="center" wrapText="1"/>
    </xf>
    <xf numFmtId="0" fontId="26" fillId="28" borderId="10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left" vertical="center" wrapText="1"/>
    </xf>
    <xf numFmtId="0" fontId="0" fillId="0" borderId="0" xfId="71" applyAlignment="1">
      <alignment vertical="center"/>
      <protection/>
    </xf>
    <xf numFmtId="49" fontId="24" fillId="24" borderId="10" xfId="0" applyNumberFormat="1" applyFont="1" applyFill="1" applyBorder="1" applyAlignment="1">
      <alignment horizontal="center" vertical="center"/>
    </xf>
    <xf numFmtId="0" fontId="9" fillId="0" borderId="0" xfId="71" applyFont="1" applyAlignment="1">
      <alignment vertical="center"/>
      <protection/>
    </xf>
    <xf numFmtId="0" fontId="24" fillId="28" borderId="10" xfId="0" applyFont="1" applyFill="1" applyBorder="1" applyAlignment="1">
      <alignment horizontal="center" vertical="center" wrapText="1"/>
    </xf>
    <xf numFmtId="0" fontId="24" fillId="28" borderId="10" xfId="0" applyFont="1" applyFill="1" applyBorder="1" applyAlignment="1">
      <alignment horizontal="left" vertical="center" wrapText="1"/>
    </xf>
    <xf numFmtId="49" fontId="26" fillId="10" borderId="10" xfId="0" applyNumberFormat="1" applyFont="1" applyFill="1" applyBorder="1" applyAlignment="1">
      <alignment horizontal="center"/>
    </xf>
    <xf numFmtId="0" fontId="26" fillId="10" borderId="10" xfId="0" applyFont="1" applyFill="1" applyBorder="1" applyAlignment="1">
      <alignment vertical="top" wrapText="1"/>
    </xf>
    <xf numFmtId="49" fontId="26" fillId="10" borderId="10" xfId="0" applyNumberFormat="1" applyFont="1" applyFill="1" applyBorder="1" applyAlignment="1">
      <alignment horizontal="center" vertical="center"/>
    </xf>
    <xf numFmtId="0" fontId="26" fillId="27" borderId="10" xfId="0" applyFont="1" applyFill="1" applyBorder="1" applyAlignment="1">
      <alignment horizontal="left" vertical="center"/>
    </xf>
    <xf numFmtId="0" fontId="26" fillId="28" borderId="10" xfId="0" applyFont="1" applyFill="1" applyBorder="1" applyAlignment="1">
      <alignment horizontal="center" vertical="center"/>
    </xf>
    <xf numFmtId="0" fontId="26" fillId="28" borderId="10" xfId="0" applyFont="1" applyFill="1" applyBorder="1" applyAlignment="1">
      <alignment horizontal="left" vertical="center"/>
    </xf>
    <xf numFmtId="0" fontId="26" fillId="3" borderId="10" xfId="0" applyFont="1" applyFill="1" applyBorder="1" applyAlignment="1">
      <alignment horizontal="center" vertical="center" wrapText="1"/>
    </xf>
    <xf numFmtId="0" fontId="36" fillId="0" borderId="10" xfId="71" applyFont="1" applyBorder="1" applyAlignment="1">
      <alignment horizontal="center" vertical="top" wrapText="1"/>
      <protection/>
    </xf>
    <xf numFmtId="0" fontId="37" fillId="0" borderId="0" xfId="71" applyFont="1" applyAlignment="1">
      <alignment horizontal="left"/>
      <protection/>
    </xf>
    <xf numFmtId="0" fontId="18" fillId="0" borderId="0" xfId="71" applyFont="1">
      <alignment/>
      <protection/>
    </xf>
    <xf numFmtId="0" fontId="36" fillId="0" borderId="10" xfId="0" applyFont="1" applyBorder="1" applyAlignment="1">
      <alignment vertical="center" wrapText="1"/>
    </xf>
    <xf numFmtId="0" fontId="30" fillId="0" borderId="10" xfId="77" applyFont="1" applyBorder="1" applyAlignment="1">
      <alignment wrapText="1"/>
      <protection/>
    </xf>
    <xf numFmtId="0" fontId="36" fillId="0" borderId="10" xfId="0" applyFont="1" applyBorder="1" applyAlignment="1">
      <alignment vertical="top" wrapText="1"/>
    </xf>
    <xf numFmtId="0" fontId="23" fillId="0" borderId="0" xfId="71" applyFont="1" applyAlignment="1">
      <alignment horizontal="center"/>
      <protection/>
    </xf>
    <xf numFmtId="0" fontId="27" fillId="9" borderId="10" xfId="71" applyFont="1" applyFill="1" applyBorder="1" applyAlignment="1">
      <alignment horizontal="center" wrapText="1"/>
      <protection/>
    </xf>
    <xf numFmtId="49" fontId="24" fillId="0" borderId="16" xfId="0" applyNumberFormat="1" applyFont="1" applyBorder="1" applyAlignment="1">
      <alignment wrapText="1"/>
    </xf>
    <xf numFmtId="49" fontId="24" fillId="4" borderId="16" xfId="0" applyNumberFormat="1" applyFont="1" applyFill="1" applyBorder="1" applyAlignment="1">
      <alignment horizontal="center"/>
    </xf>
    <xf numFmtId="2" fontId="24" fillId="4" borderId="16" xfId="0" applyNumberFormat="1" applyFont="1" applyFill="1" applyBorder="1" applyAlignment="1">
      <alignment wrapText="1"/>
    </xf>
    <xf numFmtId="0" fontId="26" fillId="10" borderId="10" xfId="0" applyFont="1" applyFill="1" applyBorder="1" applyAlignment="1">
      <alignment horizontal="center" vertical="top" wrapText="1"/>
    </xf>
    <xf numFmtId="0" fontId="26" fillId="10" borderId="10" xfId="0" applyFont="1" applyFill="1" applyBorder="1" applyAlignment="1">
      <alignment horizontal="left" vertical="top" wrapText="1"/>
    </xf>
    <xf numFmtId="0" fontId="24" fillId="28" borderId="10" xfId="0" applyFont="1" applyFill="1" applyBorder="1" applyAlignment="1">
      <alignment horizontal="center" vertical="top" wrapText="1"/>
    </xf>
    <xf numFmtId="0" fontId="24" fillId="28" borderId="10" xfId="0" applyFont="1" applyFill="1" applyBorder="1" applyAlignment="1">
      <alignment horizontal="left" vertical="top" wrapText="1"/>
    </xf>
    <xf numFmtId="49" fontId="26" fillId="10" borderId="16" xfId="0" applyNumberFormat="1" applyFont="1" applyFill="1" applyBorder="1" applyAlignment="1">
      <alignment vertical="top" wrapText="1"/>
    </xf>
    <xf numFmtId="49" fontId="24" fillId="28" borderId="16" xfId="0" applyNumberFormat="1" applyFont="1" applyFill="1" applyBorder="1" applyAlignment="1">
      <alignment horizontal="center" vertical="top"/>
    </xf>
    <xf numFmtId="49" fontId="24" fillId="28" borderId="16" xfId="0" applyNumberFormat="1" applyFont="1" applyFill="1" applyBorder="1" applyAlignment="1">
      <alignment vertical="top" wrapText="1"/>
    </xf>
    <xf numFmtId="49" fontId="24" fillId="0" borderId="16" xfId="0" applyNumberFormat="1" applyFont="1" applyBorder="1" applyAlignment="1">
      <alignment horizontal="center" vertical="top"/>
    </xf>
    <xf numFmtId="49" fontId="24" fillId="0" borderId="16" xfId="0" applyNumberFormat="1" applyFont="1" applyBorder="1" applyAlignment="1">
      <alignment vertical="top" wrapText="1"/>
    </xf>
    <xf numFmtId="49" fontId="24" fillId="0" borderId="10" xfId="0" applyNumberFormat="1" applyFont="1" applyBorder="1" applyAlignment="1">
      <alignment horizontal="center" vertical="center"/>
    </xf>
    <xf numFmtId="0" fontId="24" fillId="4" borderId="10" xfId="0" applyFont="1" applyFill="1" applyBorder="1" applyAlignment="1">
      <alignment horizontal="left" vertical="top" wrapText="1"/>
    </xf>
    <xf numFmtId="0" fontId="24" fillId="24" borderId="10" xfId="0" applyFont="1" applyFill="1" applyBorder="1" applyAlignment="1">
      <alignment horizontal="center" vertical="top" wrapText="1"/>
    </xf>
    <xf numFmtId="0" fontId="24" fillId="24" borderId="10" xfId="0" applyFont="1" applyFill="1" applyBorder="1" applyAlignment="1">
      <alignment horizontal="left" vertical="top" wrapText="1"/>
    </xf>
    <xf numFmtId="0" fontId="24" fillId="29" borderId="10" xfId="0" applyFont="1" applyFill="1" applyBorder="1" applyAlignment="1">
      <alignment horizontal="center" vertical="center"/>
    </xf>
    <xf numFmtId="0" fontId="24" fillId="29" borderId="10" xfId="0" applyFont="1" applyFill="1" applyBorder="1" applyAlignment="1">
      <alignment horizontal="left" vertical="top" wrapText="1"/>
    </xf>
    <xf numFmtId="0" fontId="28" fillId="30" borderId="0" xfId="86" applyFont="1" applyFill="1" applyAlignment="1">
      <alignment vertical="center" wrapText="1"/>
      <protection/>
    </xf>
    <xf numFmtId="0" fontId="26" fillId="28" borderId="10" xfId="0" applyFont="1" applyFill="1" applyBorder="1" applyAlignment="1">
      <alignment horizontal="left" vertical="top" wrapText="1"/>
    </xf>
    <xf numFmtId="0" fontId="27" fillId="31" borderId="10" xfId="0" applyFont="1" applyFill="1" applyBorder="1" applyAlignment="1">
      <alignment horizontal="justify" vertical="top" wrapText="1"/>
    </xf>
    <xf numFmtId="0" fontId="27" fillId="32" borderId="10" xfId="0" applyFont="1" applyFill="1" applyBorder="1" applyAlignment="1">
      <alignment horizontal="justify" vertical="top" wrapText="1"/>
    </xf>
    <xf numFmtId="0" fontId="36" fillId="33" borderId="11" xfId="0" applyFont="1" applyFill="1" applyBorder="1" applyAlignment="1">
      <alignment horizontal="justify" vertical="top" wrapText="1"/>
    </xf>
    <xf numFmtId="0" fontId="36" fillId="34" borderId="18" xfId="0" applyFont="1" applyFill="1" applyBorder="1" applyAlignment="1">
      <alignment horizontal="justify" vertical="top" wrapText="1"/>
    </xf>
    <xf numFmtId="0" fontId="42" fillId="31" borderId="10" xfId="0" applyFont="1" applyFill="1" applyBorder="1" applyAlignment="1">
      <alignment horizontal="justify" vertical="top" wrapText="1"/>
    </xf>
    <xf numFmtId="0" fontId="42" fillId="32" borderId="10" xfId="0" applyFont="1" applyFill="1" applyBorder="1" applyAlignment="1">
      <alignment horizontal="justify" vertical="top" wrapText="1"/>
    </xf>
    <xf numFmtId="0" fontId="27" fillId="27" borderId="10" xfId="0" applyFont="1" applyFill="1" applyBorder="1" applyAlignment="1">
      <alignment horizontal="justify" vertical="top" wrapText="1"/>
    </xf>
    <xf numFmtId="2" fontId="30" fillId="24" borderId="11" xfId="86" applyNumberFormat="1" applyFont="1" applyFill="1" applyBorder="1" applyAlignment="1">
      <alignment horizontal="justify" vertical="top" wrapText="1"/>
      <protection/>
    </xf>
    <xf numFmtId="49" fontId="27" fillId="31" borderId="10" xfId="0" applyNumberFormat="1" applyFont="1" applyFill="1" applyBorder="1" applyAlignment="1">
      <alignment horizontal="center" vertical="center" wrapText="1"/>
    </xf>
    <xf numFmtId="49" fontId="27" fillId="31" borderId="11" xfId="0" applyNumberFormat="1" applyFont="1" applyFill="1" applyBorder="1" applyAlignment="1">
      <alignment horizontal="center" vertical="center" wrapText="1"/>
    </xf>
    <xf numFmtId="49" fontId="27" fillId="31" borderId="12" xfId="0" applyNumberFormat="1" applyFont="1" applyFill="1" applyBorder="1" applyAlignment="1">
      <alignment horizontal="center" vertical="center" wrapText="1"/>
    </xf>
    <xf numFmtId="49" fontId="27" fillId="31" borderId="13" xfId="0" applyNumberFormat="1" applyFont="1" applyFill="1" applyBorder="1" applyAlignment="1">
      <alignment horizontal="center" vertical="center" wrapText="1"/>
    </xf>
    <xf numFmtId="49" fontId="27" fillId="31" borderId="14" xfId="0" applyNumberFormat="1" applyFont="1" applyFill="1" applyBorder="1" applyAlignment="1">
      <alignment horizontal="center" vertical="center" wrapText="1"/>
    </xf>
    <xf numFmtId="49" fontId="27" fillId="32" borderId="10" xfId="0" applyNumberFormat="1" applyFont="1" applyFill="1" applyBorder="1" applyAlignment="1">
      <alignment horizontal="center" vertical="center" wrapText="1"/>
    </xf>
    <xf numFmtId="49" fontId="27" fillId="32" borderId="11" xfId="0" applyNumberFormat="1" applyFont="1" applyFill="1" applyBorder="1" applyAlignment="1">
      <alignment horizontal="center" vertical="center" wrapText="1"/>
    </xf>
    <xf numFmtId="49" fontId="27" fillId="32" borderId="12" xfId="0" applyNumberFormat="1" applyFont="1" applyFill="1" applyBorder="1" applyAlignment="1">
      <alignment horizontal="center" vertical="center" wrapText="1"/>
    </xf>
    <xf numFmtId="49" fontId="27" fillId="32" borderId="13" xfId="0" applyNumberFormat="1" applyFont="1" applyFill="1" applyBorder="1" applyAlignment="1">
      <alignment horizontal="center" vertical="center" wrapText="1"/>
    </xf>
    <xf numFmtId="49" fontId="27" fillId="32" borderId="14" xfId="0" applyNumberFormat="1" applyFont="1" applyFill="1" applyBorder="1" applyAlignment="1">
      <alignment horizontal="center" vertical="center" wrapText="1"/>
    </xf>
    <xf numFmtId="49" fontId="36" fillId="26" borderId="19" xfId="0" applyNumberFormat="1" applyFont="1" applyFill="1" applyBorder="1" applyAlignment="1">
      <alignment horizontal="right" vertical="center" wrapText="1"/>
    </xf>
    <xf numFmtId="49" fontId="36" fillId="26" borderId="20" xfId="0" applyNumberFormat="1" applyFont="1" applyFill="1" applyBorder="1" applyAlignment="1">
      <alignment vertical="center" wrapText="1"/>
    </xf>
    <xf numFmtId="49" fontId="36" fillId="33" borderId="10" xfId="0" applyNumberFormat="1" applyFont="1" applyFill="1" applyBorder="1" applyAlignment="1">
      <alignment horizontal="center" vertical="center" wrapText="1"/>
    </xf>
    <xf numFmtId="49" fontId="36" fillId="30" borderId="19" xfId="0" applyNumberFormat="1" applyFont="1" applyFill="1" applyBorder="1" applyAlignment="1">
      <alignment horizontal="right" vertical="center" wrapText="1"/>
    </xf>
    <xf numFmtId="49" fontId="36" fillId="30" borderId="20" xfId="0" applyNumberFormat="1" applyFont="1" applyFill="1" applyBorder="1" applyAlignment="1">
      <alignment vertical="center" wrapText="1"/>
    </xf>
    <xf numFmtId="0" fontId="27" fillId="32" borderId="11" xfId="0" applyFont="1" applyFill="1" applyBorder="1" applyAlignment="1">
      <alignment horizontal="center" vertical="center" wrapText="1"/>
    </xf>
    <xf numFmtId="0" fontId="27" fillId="32" borderId="14" xfId="0" applyFont="1" applyFill="1" applyBorder="1" applyAlignment="1">
      <alignment horizontal="center" vertical="center" wrapText="1"/>
    </xf>
    <xf numFmtId="0" fontId="36" fillId="34" borderId="12" xfId="0" applyFont="1" applyFill="1" applyBorder="1" applyAlignment="1">
      <alignment horizontal="right" vertical="center" wrapText="1"/>
    </xf>
    <xf numFmtId="49" fontId="36" fillId="34" borderId="13" xfId="0" applyNumberFormat="1" applyFont="1" applyFill="1" applyBorder="1" applyAlignment="1">
      <alignment horizontal="left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49" fontId="36" fillId="0" borderId="14" xfId="0" applyNumberFormat="1" applyFont="1" applyBorder="1" applyAlignment="1">
      <alignment horizontal="center" vertical="center" wrapText="1"/>
    </xf>
    <xf numFmtId="49" fontId="42" fillId="31" borderId="10" xfId="0" applyNumberFormat="1" applyFont="1" applyFill="1" applyBorder="1" applyAlignment="1">
      <alignment horizontal="center" vertical="center" wrapText="1"/>
    </xf>
    <xf numFmtId="49" fontId="42" fillId="31" borderId="11" xfId="0" applyNumberFormat="1" applyFont="1" applyFill="1" applyBorder="1" applyAlignment="1">
      <alignment horizontal="center" vertical="center" wrapText="1"/>
    </xf>
    <xf numFmtId="0" fontId="42" fillId="31" borderId="11" xfId="0" applyFont="1" applyFill="1" applyBorder="1" applyAlignment="1">
      <alignment horizontal="center" vertical="center" wrapText="1"/>
    </xf>
    <xf numFmtId="0" fontId="42" fillId="31" borderId="14" xfId="0" applyFont="1" applyFill="1" applyBorder="1" applyAlignment="1">
      <alignment horizontal="center" vertical="center" wrapText="1"/>
    </xf>
    <xf numFmtId="49" fontId="42" fillId="31" borderId="14" xfId="0" applyNumberFormat="1" applyFont="1" applyFill="1" applyBorder="1" applyAlignment="1">
      <alignment horizontal="center" vertical="center" wrapText="1"/>
    </xf>
    <xf numFmtId="49" fontId="42" fillId="32" borderId="10" xfId="0" applyNumberFormat="1" applyFont="1" applyFill="1" applyBorder="1" applyAlignment="1">
      <alignment horizontal="center" vertical="center" wrapText="1"/>
    </xf>
    <xf numFmtId="0" fontId="27" fillId="32" borderId="21" xfId="0" applyFont="1" applyFill="1" applyBorder="1" applyAlignment="1">
      <alignment horizontal="center" vertical="center" wrapText="1"/>
    </xf>
    <xf numFmtId="0" fontId="27" fillId="32" borderId="22" xfId="0" applyFont="1" applyFill="1" applyBorder="1" applyAlignment="1">
      <alignment horizontal="center" vertical="center" wrapText="1"/>
    </xf>
    <xf numFmtId="49" fontId="36" fillId="34" borderId="11" xfId="0" applyNumberFormat="1" applyFont="1" applyFill="1" applyBorder="1" applyAlignment="1">
      <alignment horizontal="right" vertical="center" wrapText="1"/>
    </xf>
    <xf numFmtId="49" fontId="36" fillId="34" borderId="14" xfId="0" applyNumberFormat="1" applyFont="1" applyFill="1" applyBorder="1" applyAlignment="1">
      <alignment horizontal="left" vertical="center" wrapText="1"/>
    </xf>
    <xf numFmtId="49" fontId="36" fillId="30" borderId="10" xfId="0" applyNumberFormat="1" applyFont="1" applyFill="1" applyBorder="1" applyAlignment="1">
      <alignment horizontal="center" vertical="center" wrapText="1"/>
    </xf>
    <xf numFmtId="0" fontId="27" fillId="31" borderId="11" xfId="0" applyFont="1" applyFill="1" applyBorder="1" applyAlignment="1">
      <alignment horizontal="center" vertical="center" wrapText="1"/>
    </xf>
    <xf numFmtId="0" fontId="27" fillId="31" borderId="14" xfId="0" applyFont="1" applyFill="1" applyBorder="1" applyAlignment="1">
      <alignment horizontal="center" vertical="center" wrapText="1"/>
    </xf>
    <xf numFmtId="49" fontId="27" fillId="27" borderId="10" xfId="0" applyNumberFormat="1" applyFont="1" applyFill="1" applyBorder="1" applyAlignment="1">
      <alignment horizontal="center" vertical="center" wrapText="1"/>
    </xf>
    <xf numFmtId="49" fontId="27" fillId="27" borderId="11" xfId="0" applyNumberFormat="1" applyFont="1" applyFill="1" applyBorder="1" applyAlignment="1">
      <alignment horizontal="center" vertical="center" wrapText="1"/>
    </xf>
    <xf numFmtId="0" fontId="27" fillId="27" borderId="21" xfId="0" applyFont="1" applyFill="1" applyBorder="1" applyAlignment="1">
      <alignment horizontal="right" vertical="center" wrapText="1"/>
    </xf>
    <xf numFmtId="49" fontId="27" fillId="27" borderId="22" xfId="0" applyNumberFormat="1" applyFont="1" applyFill="1" applyBorder="1" applyAlignment="1">
      <alignment vertical="center" wrapText="1"/>
    </xf>
    <xf numFmtId="49" fontId="27" fillId="27" borderId="14" xfId="0" applyNumberFormat="1" applyFont="1" applyFill="1" applyBorder="1" applyAlignment="1">
      <alignment horizontal="center" vertical="center" wrapText="1"/>
    </xf>
    <xf numFmtId="49" fontId="30" fillId="26" borderId="10" xfId="86" applyNumberFormat="1" applyFont="1" applyFill="1" applyBorder="1" applyAlignment="1">
      <alignment horizontal="center" vertical="center" wrapText="1"/>
      <protection/>
    </xf>
    <xf numFmtId="49" fontId="30" fillId="26" borderId="11" xfId="86" applyNumberFormat="1" applyFont="1" applyFill="1" applyBorder="1" applyAlignment="1">
      <alignment horizontal="center" vertical="center" wrapText="1"/>
      <protection/>
    </xf>
    <xf numFmtId="0" fontId="27" fillId="31" borderId="12" xfId="0" applyFont="1" applyFill="1" applyBorder="1" applyAlignment="1">
      <alignment horizontal="center" vertical="center" wrapText="1"/>
    </xf>
    <xf numFmtId="0" fontId="27" fillId="31" borderId="13" xfId="0" applyFont="1" applyFill="1" applyBorder="1" applyAlignment="1">
      <alignment horizontal="center" vertical="center" wrapText="1"/>
    </xf>
    <xf numFmtId="0" fontId="27" fillId="32" borderId="12" xfId="0" applyFont="1" applyFill="1" applyBorder="1" applyAlignment="1">
      <alignment horizontal="center" vertical="center" wrapText="1"/>
    </xf>
    <xf numFmtId="0" fontId="27" fillId="32" borderId="13" xfId="0" applyFont="1" applyFill="1" applyBorder="1" applyAlignment="1">
      <alignment horizontal="center" vertical="center" wrapText="1"/>
    </xf>
    <xf numFmtId="49" fontId="36" fillId="26" borderId="12" xfId="0" applyNumberFormat="1" applyFont="1" applyFill="1" applyBorder="1" applyAlignment="1">
      <alignment horizontal="right" vertical="center" wrapText="1"/>
    </xf>
    <xf numFmtId="49" fontId="36" fillId="26" borderId="13" xfId="0" applyNumberFormat="1" applyFont="1" applyFill="1" applyBorder="1" applyAlignment="1">
      <alignment vertical="center" wrapText="1"/>
    </xf>
    <xf numFmtId="49" fontId="36" fillId="26" borderId="14" xfId="0" applyNumberFormat="1" applyFont="1" applyFill="1" applyBorder="1" applyAlignment="1">
      <alignment horizontal="left" vertical="center" wrapText="1"/>
    </xf>
    <xf numFmtId="49" fontId="36" fillId="0" borderId="11" xfId="0" applyNumberFormat="1" applyFont="1" applyBorder="1" applyAlignment="1">
      <alignment horizontal="center" vertical="center" wrapText="1"/>
    </xf>
    <xf numFmtId="49" fontId="36" fillId="33" borderId="12" xfId="0" applyNumberFormat="1" applyFont="1" applyFill="1" applyBorder="1" applyAlignment="1">
      <alignment horizontal="right" vertical="center" wrapText="1"/>
    </xf>
    <xf numFmtId="49" fontId="36" fillId="33" borderId="13" xfId="0" applyNumberFormat="1" applyFont="1" applyFill="1" applyBorder="1" applyAlignment="1">
      <alignment horizontal="left" vertical="center" wrapText="1"/>
    </xf>
    <xf numFmtId="49" fontId="36" fillId="30" borderId="13" xfId="0" applyNumberFormat="1" applyFont="1" applyFill="1" applyBorder="1" applyAlignment="1">
      <alignment horizontal="left" vertical="center" wrapText="1"/>
    </xf>
    <xf numFmtId="49" fontId="36" fillId="30" borderId="12" xfId="0" applyNumberFormat="1" applyFont="1" applyFill="1" applyBorder="1" applyAlignment="1">
      <alignment horizontal="right" vertical="center" wrapText="1"/>
    </xf>
    <xf numFmtId="49" fontId="36" fillId="30" borderId="13" xfId="0" applyNumberFormat="1" applyFont="1" applyFill="1" applyBorder="1" applyAlignment="1">
      <alignment vertical="center" wrapText="1"/>
    </xf>
    <xf numFmtId="49" fontId="36" fillId="33" borderId="11" xfId="0" applyNumberFormat="1" applyFont="1" applyFill="1" applyBorder="1" applyAlignment="1">
      <alignment horizontal="right" vertical="center" wrapText="1"/>
    </xf>
    <xf numFmtId="49" fontId="36" fillId="33" borderId="14" xfId="0" applyNumberFormat="1" applyFont="1" applyFill="1" applyBorder="1" applyAlignment="1">
      <alignment horizontal="left" vertical="center" wrapText="1"/>
    </xf>
    <xf numFmtId="0" fontId="38" fillId="0" borderId="0" xfId="71" applyFont="1" applyAlignment="1">
      <alignment horizontal="center" vertical="center"/>
      <protection/>
    </xf>
    <xf numFmtId="0" fontId="22" fillId="35" borderId="11" xfId="0" applyFont="1" applyFill="1" applyBorder="1" applyAlignment="1">
      <alignment/>
    </xf>
    <xf numFmtId="0" fontId="53" fillId="35" borderId="10" xfId="0" applyFont="1" applyFill="1" applyBorder="1" applyAlignment="1">
      <alignment vertical="center" wrapText="1"/>
    </xf>
    <xf numFmtId="49" fontId="30" fillId="0" borderId="10" xfId="77" applyNumberFormat="1" applyFont="1" applyBorder="1" applyAlignment="1">
      <alignment horizontal="left"/>
      <protection/>
    </xf>
    <xf numFmtId="49" fontId="36" fillId="36" borderId="10" xfId="0" applyNumberFormat="1" applyFont="1" applyFill="1" applyBorder="1" applyAlignment="1">
      <alignment horizontal="center" vertical="center" wrapText="1"/>
    </xf>
    <xf numFmtId="49" fontId="27" fillId="37" borderId="11" xfId="0" applyNumberFormat="1" applyFont="1" applyFill="1" applyBorder="1" applyAlignment="1">
      <alignment horizontal="right" vertical="center" wrapText="1"/>
    </xf>
    <xf numFmtId="49" fontId="27" fillId="37" borderId="14" xfId="0" applyNumberFormat="1" applyFont="1" applyFill="1" applyBorder="1" applyAlignment="1">
      <alignment horizontal="left" vertical="center" wrapText="1"/>
    </xf>
    <xf numFmtId="49" fontId="36" fillId="38" borderId="10" xfId="0" applyNumberFormat="1" applyFont="1" applyFill="1" applyBorder="1" applyAlignment="1">
      <alignment horizontal="center" vertical="center" wrapText="1"/>
    </xf>
    <xf numFmtId="49" fontId="36" fillId="39" borderId="11" xfId="0" applyNumberFormat="1" applyFont="1" applyFill="1" applyBorder="1" applyAlignment="1">
      <alignment horizontal="right" vertical="center" wrapText="1"/>
    </xf>
    <xf numFmtId="49" fontId="36" fillId="38" borderId="14" xfId="0" applyNumberFormat="1" applyFont="1" applyFill="1" applyBorder="1" applyAlignment="1">
      <alignment horizontal="left" vertical="center" wrapText="1"/>
    </xf>
    <xf numFmtId="183" fontId="30" fillId="0" borderId="10" xfId="0" applyNumberFormat="1" applyFont="1" applyBorder="1" applyAlignment="1">
      <alignment horizontal="center" vertical="center" wrapText="1"/>
    </xf>
    <xf numFmtId="183" fontId="30" fillId="10" borderId="10" xfId="0" applyNumberFormat="1" applyFont="1" applyFill="1" applyBorder="1" applyAlignment="1">
      <alignment horizontal="center" vertical="top" wrapText="1"/>
    </xf>
    <xf numFmtId="183" fontId="30" fillId="28" borderId="10" xfId="0" applyNumberFormat="1" applyFont="1" applyFill="1" applyBorder="1" applyAlignment="1">
      <alignment horizontal="center" vertical="top" wrapText="1"/>
    </xf>
    <xf numFmtId="0" fontId="24" fillId="30" borderId="10" xfId="0" applyFont="1" applyFill="1" applyBorder="1" applyAlignment="1">
      <alignment horizontal="left" vertical="center" wrapText="1"/>
    </xf>
    <xf numFmtId="3" fontId="53" fillId="35" borderId="14" xfId="0" applyNumberFormat="1" applyFont="1" applyFill="1" applyBorder="1" applyAlignment="1">
      <alignment horizontal="right"/>
    </xf>
    <xf numFmtId="0" fontId="36" fillId="0" borderId="10" xfId="0" applyFont="1" applyBorder="1" applyAlignment="1">
      <alignment horizontal="left"/>
    </xf>
    <xf numFmtId="0" fontId="36" fillId="0" borderId="10" xfId="0" applyFont="1" applyBorder="1" applyAlignment="1">
      <alignment horizontal="left" wrapText="1"/>
    </xf>
    <xf numFmtId="0" fontId="30" fillId="0" borderId="10" xfId="0" applyFont="1" applyBorder="1" applyAlignment="1">
      <alignment horizontal="left" wrapText="1"/>
    </xf>
    <xf numFmtId="3" fontId="30" fillId="0" borderId="10" xfId="0" applyNumberFormat="1" applyFont="1" applyBorder="1" applyAlignment="1">
      <alignment horizontal="center" vertical="center" wrapText="1"/>
    </xf>
    <xf numFmtId="3" fontId="30" fillId="28" borderId="10" xfId="0" applyNumberFormat="1" applyFont="1" applyFill="1" applyBorder="1" applyAlignment="1">
      <alignment horizontal="center" vertical="center" wrapText="1"/>
    </xf>
    <xf numFmtId="3" fontId="42" fillId="10" borderId="10" xfId="0" applyNumberFormat="1" applyFont="1" applyFill="1" applyBorder="1" applyAlignment="1">
      <alignment horizontal="center" vertical="center" wrapText="1"/>
    </xf>
    <xf numFmtId="3" fontId="42" fillId="27" borderId="10" xfId="0" applyNumberFormat="1" applyFont="1" applyFill="1" applyBorder="1" applyAlignment="1">
      <alignment horizontal="center" vertical="center" wrapText="1"/>
    </xf>
    <xf numFmtId="3" fontId="42" fillId="40" borderId="10" xfId="0" applyNumberFormat="1" applyFont="1" applyFill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vertical="top" wrapText="1"/>
    </xf>
    <xf numFmtId="3" fontId="30" fillId="28" borderId="10" xfId="0" applyNumberFormat="1" applyFont="1" applyFill="1" applyBorder="1" applyAlignment="1">
      <alignment horizontal="center" vertical="top" wrapText="1"/>
    </xf>
    <xf numFmtId="3" fontId="30" fillId="4" borderId="10" xfId="0" applyNumberFormat="1" applyFont="1" applyFill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vertical="center"/>
    </xf>
    <xf numFmtId="3" fontId="30" fillId="24" borderId="10" xfId="0" applyNumberFormat="1" applyFont="1" applyFill="1" applyBorder="1" applyAlignment="1">
      <alignment horizontal="center" vertical="center"/>
    </xf>
    <xf numFmtId="3" fontId="42" fillId="28" borderId="10" xfId="0" applyNumberFormat="1" applyFont="1" applyFill="1" applyBorder="1" applyAlignment="1">
      <alignment horizontal="center" vertical="center"/>
    </xf>
    <xf numFmtId="3" fontId="42" fillId="3" borderId="10" xfId="0" applyNumberFormat="1" applyFont="1" applyFill="1" applyBorder="1" applyAlignment="1">
      <alignment horizontal="center" vertical="center"/>
    </xf>
    <xf numFmtId="3" fontId="42" fillId="27" borderId="10" xfId="0" applyNumberFormat="1" applyFont="1" applyFill="1" applyBorder="1" applyAlignment="1">
      <alignment horizontal="center" vertical="center"/>
    </xf>
    <xf numFmtId="3" fontId="27" fillId="32" borderId="10" xfId="0" applyNumberFormat="1" applyFont="1" applyFill="1" applyBorder="1" applyAlignment="1">
      <alignment horizontal="right" vertical="center" wrapText="1"/>
    </xf>
    <xf numFmtId="3" fontId="27" fillId="31" borderId="10" xfId="0" applyNumberFormat="1" applyFont="1" applyFill="1" applyBorder="1" applyAlignment="1">
      <alignment horizontal="right" vertical="center" wrapText="1"/>
    </xf>
    <xf numFmtId="3" fontId="27" fillId="25" borderId="10" xfId="0" applyNumberFormat="1" applyFont="1" applyFill="1" applyBorder="1" applyAlignment="1">
      <alignment horizontal="right" vertical="center" wrapText="1"/>
    </xf>
    <xf numFmtId="3" fontId="36" fillId="33" borderId="10" xfId="0" applyNumberFormat="1" applyFont="1" applyFill="1" applyBorder="1" applyAlignment="1">
      <alignment horizontal="right" vertical="center" wrapText="1"/>
    </xf>
    <xf numFmtId="3" fontId="36" fillId="0" borderId="10" xfId="0" applyNumberFormat="1" applyFont="1" applyBorder="1" applyAlignment="1">
      <alignment horizontal="right" vertical="center" wrapText="1"/>
    </xf>
    <xf numFmtId="0" fontId="54" fillId="0" borderId="10" xfId="0" applyFont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49" fontId="36" fillId="30" borderId="14" xfId="0" applyNumberFormat="1" applyFont="1" applyFill="1" applyBorder="1" applyAlignment="1">
      <alignment horizontal="left" vertical="center" wrapText="1"/>
    </xf>
    <xf numFmtId="3" fontId="42" fillId="32" borderId="10" xfId="0" applyNumberFormat="1" applyFont="1" applyFill="1" applyBorder="1" applyAlignment="1">
      <alignment horizontal="right" vertical="center" wrapText="1"/>
    </xf>
    <xf numFmtId="0" fontId="54" fillId="30" borderId="11" xfId="0" applyFont="1" applyFill="1" applyBorder="1" applyAlignment="1">
      <alignment horizontal="left" vertical="top" wrapText="1"/>
    </xf>
    <xf numFmtId="0" fontId="54" fillId="41" borderId="10" xfId="0" applyFont="1" applyFill="1" applyBorder="1" applyAlignment="1">
      <alignment horizontal="left" vertical="top" wrapText="1"/>
    </xf>
    <xf numFmtId="0" fontId="54" fillId="0" borderId="10" xfId="0" applyFont="1" applyBorder="1" applyAlignment="1">
      <alignment horizontal="left" vertical="top" wrapText="1"/>
    </xf>
    <xf numFmtId="0" fontId="54" fillId="0" borderId="11" xfId="0" applyFont="1" applyBorder="1" applyAlignment="1">
      <alignment horizontal="left" vertical="top" wrapText="1"/>
    </xf>
    <xf numFmtId="49" fontId="42" fillId="42" borderId="10" xfId="0" applyNumberFormat="1" applyFont="1" applyFill="1" applyBorder="1" applyAlignment="1">
      <alignment horizontal="center" vertical="center" wrapText="1"/>
    </xf>
    <xf numFmtId="49" fontId="27" fillId="42" borderId="11" xfId="0" applyNumberFormat="1" applyFont="1" applyFill="1" applyBorder="1" applyAlignment="1">
      <alignment horizontal="right" vertical="center" wrapText="1"/>
    </xf>
    <xf numFmtId="49" fontId="27" fillId="41" borderId="14" xfId="0" applyNumberFormat="1" applyFont="1" applyFill="1" applyBorder="1" applyAlignment="1">
      <alignment horizontal="left" vertical="center" wrapText="1"/>
    </xf>
    <xf numFmtId="49" fontId="42" fillId="37" borderId="10" xfId="0" applyNumberFormat="1" applyFont="1" applyFill="1" applyBorder="1" applyAlignment="1">
      <alignment horizontal="center" vertical="center" wrapText="1"/>
    </xf>
    <xf numFmtId="0" fontId="27" fillId="37" borderId="12" xfId="0" applyFont="1" applyFill="1" applyBorder="1" applyAlignment="1">
      <alignment horizontal="center" vertical="center" wrapText="1"/>
    </xf>
    <xf numFmtId="0" fontId="27" fillId="37" borderId="13" xfId="0" applyFont="1" applyFill="1" applyBorder="1" applyAlignment="1">
      <alignment horizontal="center" vertical="center" wrapText="1"/>
    </xf>
    <xf numFmtId="0" fontId="54" fillId="30" borderId="10" xfId="0" applyFont="1" applyFill="1" applyBorder="1" applyAlignment="1">
      <alignment horizontal="left" vertical="top" wrapText="1"/>
    </xf>
    <xf numFmtId="49" fontId="27" fillId="30" borderId="10" xfId="0" applyNumberFormat="1" applyFont="1" applyFill="1" applyBorder="1" applyAlignment="1">
      <alignment horizontal="center" vertical="center" wrapText="1"/>
    </xf>
    <xf numFmtId="3" fontId="36" fillId="43" borderId="10" xfId="0" applyNumberFormat="1" applyFont="1" applyFill="1" applyBorder="1" applyAlignment="1">
      <alignment horizontal="right" vertical="center" wrapText="1"/>
    </xf>
    <xf numFmtId="0" fontId="55" fillId="36" borderId="10" xfId="0" applyFont="1" applyFill="1" applyBorder="1" applyAlignment="1">
      <alignment horizontal="left" vertical="top" wrapText="1"/>
    </xf>
    <xf numFmtId="49" fontId="36" fillId="37" borderId="12" xfId="0" applyNumberFormat="1" applyFont="1" applyFill="1" applyBorder="1" applyAlignment="1">
      <alignment horizontal="right" vertical="center" wrapText="1"/>
    </xf>
    <xf numFmtId="49" fontId="36" fillId="36" borderId="13" xfId="0" applyNumberFormat="1" applyFont="1" applyFill="1" applyBorder="1" applyAlignment="1">
      <alignment horizontal="left" vertical="center" wrapText="1"/>
    </xf>
    <xf numFmtId="49" fontId="27" fillId="42" borderId="14" xfId="0" applyNumberFormat="1" applyFont="1" applyFill="1" applyBorder="1" applyAlignment="1">
      <alignment horizontal="left" vertical="center" wrapText="1"/>
    </xf>
    <xf numFmtId="49" fontId="27" fillId="42" borderId="10" xfId="0" applyNumberFormat="1" applyFont="1" applyFill="1" applyBorder="1" applyAlignment="1">
      <alignment horizontal="center" vertical="center" wrapText="1"/>
    </xf>
    <xf numFmtId="2" fontId="27" fillId="41" borderId="11" xfId="86" applyNumberFormat="1" applyFont="1" applyFill="1" applyBorder="1" applyAlignment="1">
      <alignment horizontal="justify" vertical="top" wrapText="1"/>
      <protection/>
    </xf>
    <xf numFmtId="49" fontId="42" fillId="41" borderId="10" xfId="86" applyNumberFormat="1" applyFont="1" applyFill="1" applyBorder="1" applyAlignment="1">
      <alignment horizontal="center" vertical="center" wrapText="1"/>
      <protection/>
    </xf>
    <xf numFmtId="49" fontId="42" fillId="41" borderId="11" xfId="86" applyNumberFormat="1" applyFont="1" applyFill="1" applyBorder="1" applyAlignment="1">
      <alignment horizontal="center" vertical="center" wrapText="1"/>
      <protection/>
    </xf>
    <xf numFmtId="49" fontId="27" fillId="41" borderId="19" xfId="0" applyNumberFormat="1" applyFont="1" applyFill="1" applyBorder="1" applyAlignment="1">
      <alignment horizontal="right" vertical="center" wrapText="1"/>
    </xf>
    <xf numFmtId="49" fontId="27" fillId="41" borderId="20" xfId="0" applyNumberFormat="1" applyFont="1" applyFill="1" applyBorder="1" applyAlignment="1">
      <alignment vertical="center" wrapText="1"/>
    </xf>
    <xf numFmtId="49" fontId="42" fillId="41" borderId="14" xfId="86" applyNumberFormat="1" applyFont="1" applyFill="1" applyBorder="1" applyAlignment="1">
      <alignment horizontal="center" vertical="center" wrapText="1"/>
      <protection/>
    </xf>
    <xf numFmtId="49" fontId="42" fillId="42" borderId="11" xfId="0" applyNumberFormat="1" applyFont="1" applyFill="1" applyBorder="1" applyAlignment="1">
      <alignment horizontal="center" vertical="center" wrapText="1"/>
    </xf>
    <xf numFmtId="49" fontId="27" fillId="41" borderId="12" xfId="0" applyNumberFormat="1" applyFont="1" applyFill="1" applyBorder="1" applyAlignment="1">
      <alignment horizontal="right" vertical="center" wrapText="1"/>
    </xf>
    <xf numFmtId="49" fontId="27" fillId="41" borderId="13" xfId="0" applyNumberFormat="1" applyFont="1" applyFill="1" applyBorder="1" applyAlignment="1">
      <alignment vertical="center" wrapText="1"/>
    </xf>
    <xf numFmtId="49" fontId="42" fillId="42" borderId="14" xfId="0" applyNumberFormat="1" applyFont="1" applyFill="1" applyBorder="1" applyAlignment="1">
      <alignment horizontal="center" vertical="center" wrapText="1"/>
    </xf>
    <xf numFmtId="3" fontId="42" fillId="42" borderId="10" xfId="0" applyNumberFormat="1" applyFont="1" applyFill="1" applyBorder="1" applyAlignment="1">
      <alignment horizontal="right" vertical="center" wrapText="1"/>
    </xf>
    <xf numFmtId="49" fontId="30" fillId="30" borderId="10" xfId="86" applyNumberFormat="1" applyFont="1" applyFill="1" applyBorder="1" applyAlignment="1">
      <alignment horizontal="center" vertical="center" wrapText="1"/>
      <protection/>
    </xf>
    <xf numFmtId="49" fontId="30" fillId="30" borderId="11" xfId="86" applyNumberFormat="1" applyFont="1" applyFill="1" applyBorder="1" applyAlignment="1">
      <alignment horizontal="center" vertical="center" wrapText="1"/>
      <protection/>
    </xf>
    <xf numFmtId="49" fontId="30" fillId="30" borderId="14" xfId="86" applyNumberFormat="1" applyFont="1" applyFill="1" applyBorder="1" applyAlignment="1">
      <alignment horizontal="center" vertical="center" wrapText="1"/>
      <protection/>
    </xf>
    <xf numFmtId="2" fontId="36" fillId="30" borderId="11" xfId="86" applyNumberFormat="1" applyFont="1" applyFill="1" applyBorder="1" applyAlignment="1">
      <alignment horizontal="justify" vertical="top" wrapText="1"/>
      <protection/>
    </xf>
    <xf numFmtId="0" fontId="36" fillId="30" borderId="10" xfId="0" applyFont="1" applyFill="1" applyBorder="1" applyAlignment="1">
      <alignment horizontal="justify" vertical="top" wrapText="1"/>
    </xf>
    <xf numFmtId="0" fontId="54" fillId="30" borderId="10" xfId="0" applyFont="1" applyFill="1" applyBorder="1" applyAlignment="1">
      <alignment vertical="top" wrapText="1"/>
    </xf>
    <xf numFmtId="49" fontId="36" fillId="30" borderId="11" xfId="0" applyNumberFormat="1" applyFont="1" applyFill="1" applyBorder="1" applyAlignment="1">
      <alignment horizontal="center" vertical="center" wrapText="1"/>
    </xf>
    <xf numFmtId="49" fontId="36" fillId="30" borderId="14" xfId="0" applyNumberFormat="1" applyFont="1" applyFill="1" applyBorder="1" applyAlignment="1">
      <alignment horizontal="center" vertical="center" wrapText="1"/>
    </xf>
    <xf numFmtId="3" fontId="36" fillId="44" borderId="10" xfId="0" applyNumberFormat="1" applyFont="1" applyFill="1" applyBorder="1" applyAlignment="1">
      <alignment horizontal="right" vertical="center" wrapText="1"/>
    </xf>
    <xf numFmtId="0" fontId="30" fillId="30" borderId="10" xfId="0" applyFont="1" applyFill="1" applyBorder="1" applyAlignment="1">
      <alignment horizontal="justify" vertical="top" wrapText="1"/>
    </xf>
    <xf numFmtId="0" fontId="27" fillId="41" borderId="10" xfId="0" applyFont="1" applyFill="1" applyBorder="1" applyAlignment="1">
      <alignment horizontal="justify" vertical="top" wrapText="1"/>
    </xf>
    <xf numFmtId="49" fontId="27" fillId="41" borderId="10" xfId="0" applyNumberFormat="1" applyFont="1" applyFill="1" applyBorder="1" applyAlignment="1">
      <alignment horizontal="center" vertical="center" wrapText="1"/>
    </xf>
    <xf numFmtId="3" fontId="27" fillId="42" borderId="10" xfId="0" applyNumberFormat="1" applyFont="1" applyFill="1" applyBorder="1" applyAlignment="1">
      <alignment horizontal="right" vertical="center" wrapText="1"/>
    </xf>
    <xf numFmtId="0" fontId="36" fillId="33" borderId="12" xfId="0" applyFont="1" applyFill="1" applyBorder="1" applyAlignment="1">
      <alignment horizontal="right" vertical="center" wrapText="1"/>
    </xf>
    <xf numFmtId="2" fontId="36" fillId="30" borderId="10" xfId="86" applyNumberFormat="1" applyFont="1" applyFill="1" applyBorder="1" applyAlignment="1">
      <alignment horizontal="justify" vertical="top" wrapText="1"/>
      <protection/>
    </xf>
    <xf numFmtId="49" fontId="36" fillId="30" borderId="16" xfId="0" applyNumberFormat="1" applyFont="1" applyFill="1" applyBorder="1" applyAlignment="1">
      <alignment horizontal="center" vertical="center" wrapText="1"/>
    </xf>
    <xf numFmtId="0" fontId="36" fillId="30" borderId="16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right" vertical="center" wrapText="1"/>
    </xf>
    <xf numFmtId="49" fontId="36" fillId="30" borderId="23" xfId="0" applyNumberFormat="1" applyFont="1" applyFill="1" applyBorder="1" applyAlignment="1">
      <alignment horizontal="center" vertical="center" wrapText="1"/>
    </xf>
    <xf numFmtId="49" fontId="36" fillId="30" borderId="18" xfId="0" applyNumberFormat="1" applyFont="1" applyFill="1" applyBorder="1" applyAlignment="1">
      <alignment horizontal="center" vertical="center" wrapText="1"/>
    </xf>
    <xf numFmtId="49" fontId="30" fillId="30" borderId="10" xfId="0" applyNumberFormat="1" applyFont="1" applyFill="1" applyBorder="1" applyAlignment="1">
      <alignment horizontal="center" vertical="center" wrapText="1"/>
    </xf>
    <xf numFmtId="0" fontId="55" fillId="41" borderId="10" xfId="0" applyFont="1" applyFill="1" applyBorder="1" applyAlignment="1">
      <alignment horizontal="left" vertical="top" wrapText="1"/>
    </xf>
    <xf numFmtId="49" fontId="30" fillId="33" borderId="10" xfId="0" applyNumberFormat="1" applyFont="1" applyFill="1" applyBorder="1" applyAlignment="1">
      <alignment horizontal="center" vertical="center" wrapText="1"/>
    </xf>
    <xf numFmtId="3" fontId="30" fillId="33" borderId="10" xfId="0" applyNumberFormat="1" applyFont="1" applyFill="1" applyBorder="1" applyAlignment="1">
      <alignment horizontal="right" vertical="center" wrapText="1"/>
    </xf>
    <xf numFmtId="0" fontId="55" fillId="45" borderId="10" xfId="0" applyFont="1" applyFill="1" applyBorder="1" applyAlignment="1">
      <alignment horizontal="left" vertical="top" wrapText="1"/>
    </xf>
    <xf numFmtId="49" fontId="36" fillId="45" borderId="10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49" fontId="27" fillId="46" borderId="10" xfId="0" applyNumberFormat="1" applyFont="1" applyFill="1" applyBorder="1" applyAlignment="1">
      <alignment horizontal="center" vertical="center" wrapText="1"/>
    </xf>
    <xf numFmtId="49" fontId="27" fillId="46" borderId="14" xfId="0" applyNumberFormat="1" applyFont="1" applyFill="1" applyBorder="1" applyAlignment="1">
      <alignment horizontal="center" vertical="center" wrapText="1"/>
    </xf>
    <xf numFmtId="0" fontId="27" fillId="46" borderId="11" xfId="0" applyFont="1" applyFill="1" applyBorder="1" applyAlignment="1">
      <alignment horizontal="right" vertical="center" wrapText="1"/>
    </xf>
    <xf numFmtId="49" fontId="27" fillId="46" borderId="14" xfId="0" applyNumberFormat="1" applyFont="1" applyFill="1" applyBorder="1" applyAlignment="1">
      <alignment horizontal="left" vertical="center" wrapText="1"/>
    </xf>
    <xf numFmtId="49" fontId="27" fillId="46" borderId="11" xfId="0" applyNumberFormat="1" applyFont="1" applyFill="1" applyBorder="1" applyAlignment="1">
      <alignment horizontal="right" vertical="center" wrapText="1"/>
    </xf>
    <xf numFmtId="49" fontId="36" fillId="33" borderId="19" xfId="0" applyNumberFormat="1" applyFont="1" applyFill="1" applyBorder="1" applyAlignment="1">
      <alignment horizontal="right" vertical="center" wrapText="1"/>
    </xf>
    <xf numFmtId="49" fontId="54" fillId="30" borderId="11" xfId="0" applyNumberFormat="1" applyFont="1" applyFill="1" applyBorder="1" applyAlignment="1">
      <alignment horizontal="right" vertical="center"/>
    </xf>
    <xf numFmtId="49" fontId="54" fillId="30" borderId="24" xfId="0" applyNumberFormat="1" applyFont="1" applyFill="1" applyBorder="1" applyAlignment="1">
      <alignment horizontal="right" vertical="center"/>
    </xf>
    <xf numFmtId="49" fontId="54" fillId="30" borderId="14" xfId="0" applyNumberFormat="1" applyFont="1" applyFill="1" applyBorder="1" applyAlignment="1">
      <alignment horizontal="left" vertical="center"/>
    </xf>
    <xf numFmtId="49" fontId="54" fillId="30" borderId="25" xfId="0" applyNumberFormat="1" applyFont="1" applyFill="1" applyBorder="1" applyAlignment="1">
      <alignment horizontal="center" vertical="center"/>
    </xf>
    <xf numFmtId="49" fontId="54" fillId="30" borderId="11" xfId="0" applyNumberFormat="1" applyFont="1" applyFill="1" applyBorder="1" applyAlignment="1">
      <alignment horizontal="left" vertical="center"/>
    </xf>
    <xf numFmtId="49" fontId="54" fillId="30" borderId="24" xfId="0" applyNumberFormat="1" applyFont="1" applyFill="1" applyBorder="1" applyAlignment="1">
      <alignment horizontal="left" vertical="center"/>
    </xf>
    <xf numFmtId="0" fontId="54" fillId="30" borderId="10" xfId="0" applyFont="1" applyFill="1" applyBorder="1" applyAlignment="1">
      <alignment horizontal="center" vertical="center" wrapText="1"/>
    </xf>
    <xf numFmtId="49" fontId="54" fillId="30" borderId="14" xfId="0" applyNumberFormat="1" applyFont="1" applyFill="1" applyBorder="1" applyAlignment="1">
      <alignment horizontal="left" vertical="center" wrapText="1"/>
    </xf>
    <xf numFmtId="49" fontId="54" fillId="30" borderId="11" xfId="0" applyNumberFormat="1" applyFont="1" applyFill="1" applyBorder="1" applyAlignment="1">
      <alignment horizontal="right" vertical="center" wrapText="1"/>
    </xf>
    <xf numFmtId="49" fontId="54" fillId="30" borderId="24" xfId="0" applyNumberFormat="1" applyFont="1" applyFill="1" applyBorder="1" applyAlignment="1">
      <alignment horizontal="right" vertical="center" wrapText="1"/>
    </xf>
    <xf numFmtId="49" fontId="54" fillId="30" borderId="10" xfId="0" applyNumberFormat="1" applyFont="1" applyFill="1" applyBorder="1" applyAlignment="1">
      <alignment horizontal="center" vertical="center" wrapText="1"/>
    </xf>
    <xf numFmtId="49" fontId="54" fillId="30" borderId="25" xfId="0" applyNumberFormat="1" applyFont="1" applyFill="1" applyBorder="1" applyAlignment="1">
      <alignment horizontal="center" vertical="center" wrapText="1"/>
    </xf>
    <xf numFmtId="49" fontId="54" fillId="30" borderId="1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49" fontId="42" fillId="46" borderId="10" xfId="0" applyNumberFormat="1" applyFont="1" applyFill="1" applyBorder="1" applyAlignment="1">
      <alignment horizontal="center" vertical="center" wrapText="1"/>
    </xf>
    <xf numFmtId="49" fontId="27" fillId="46" borderId="12" xfId="0" applyNumberFormat="1" applyFont="1" applyFill="1" applyBorder="1" applyAlignment="1">
      <alignment horizontal="right" vertical="center" wrapText="1"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54" fillId="0" borderId="0" xfId="0" applyFont="1" applyAlignment="1">
      <alignment/>
    </xf>
    <xf numFmtId="0" fontId="42" fillId="45" borderId="11" xfId="0" applyFont="1" applyFill="1" applyBorder="1" applyAlignment="1">
      <alignment horizontal="justify" vertical="top" wrapText="1"/>
    </xf>
    <xf numFmtId="3" fontId="30" fillId="43" borderId="10" xfId="86" applyNumberFormat="1" applyFont="1" applyFill="1" applyBorder="1" applyAlignment="1">
      <alignment horizontal="right" vertical="center" wrapText="1"/>
      <protection/>
    </xf>
    <xf numFmtId="3" fontId="42" fillId="41" borderId="10" xfId="86" applyNumberFormat="1" applyFont="1" applyFill="1" applyBorder="1" applyAlignment="1">
      <alignment horizontal="right" vertical="center" wrapText="1"/>
      <protection/>
    </xf>
    <xf numFmtId="3" fontId="36" fillId="44" borderId="25" xfId="0" applyNumberFormat="1" applyFont="1" applyFill="1" applyBorder="1" applyAlignment="1">
      <alignment horizontal="right" vertical="center" wrapText="1"/>
    </xf>
    <xf numFmtId="3" fontId="36" fillId="33" borderId="25" xfId="0" applyNumberFormat="1" applyFont="1" applyFill="1" applyBorder="1" applyAlignment="1">
      <alignment horizontal="right" vertical="center" wrapText="1"/>
    </xf>
    <xf numFmtId="3" fontId="42" fillId="45" borderId="10" xfId="86" applyNumberFormat="1" applyFont="1" applyFill="1" applyBorder="1" applyAlignment="1">
      <alignment horizontal="right" vertical="center" wrapText="1"/>
      <protection/>
    </xf>
    <xf numFmtId="3" fontId="27" fillId="46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36" borderId="11" xfId="0" applyFont="1" applyFill="1" applyBorder="1" applyAlignment="1">
      <alignment horizontal="left" vertical="top" wrapText="1"/>
    </xf>
    <xf numFmtId="49" fontId="55" fillId="36" borderId="11" xfId="0" applyNumberFormat="1" applyFont="1" applyFill="1" applyBorder="1" applyAlignment="1">
      <alignment horizontal="right" vertical="center"/>
    </xf>
    <xf numFmtId="49" fontId="55" fillId="36" borderId="24" xfId="0" applyNumberFormat="1" applyFont="1" applyFill="1" applyBorder="1" applyAlignment="1">
      <alignment horizontal="right" vertical="center"/>
    </xf>
    <xf numFmtId="49" fontId="55" fillId="36" borderId="14" xfId="0" applyNumberFormat="1" applyFont="1" applyFill="1" applyBorder="1" applyAlignment="1">
      <alignment horizontal="left" vertical="center"/>
    </xf>
    <xf numFmtId="49" fontId="55" fillId="36" borderId="20" xfId="0" applyNumberFormat="1" applyFont="1" applyFill="1" applyBorder="1" applyAlignment="1">
      <alignment horizontal="center" vertical="center"/>
    </xf>
    <xf numFmtId="0" fontId="30" fillId="47" borderId="10" xfId="0" applyFont="1" applyFill="1" applyBorder="1" applyAlignment="1">
      <alignment horizontal="left" vertical="top" wrapText="1"/>
    </xf>
    <xf numFmtId="49" fontId="30" fillId="47" borderId="11" xfId="0" applyNumberFormat="1" applyFont="1" applyFill="1" applyBorder="1" applyAlignment="1">
      <alignment horizontal="right" vertical="center"/>
    </xf>
    <xf numFmtId="49" fontId="30" fillId="47" borderId="24" xfId="0" applyNumberFormat="1" applyFont="1" applyFill="1" applyBorder="1" applyAlignment="1">
      <alignment horizontal="left" vertical="center"/>
    </xf>
    <xf numFmtId="49" fontId="30" fillId="47" borderId="14" xfId="0" applyNumberFormat="1" applyFont="1" applyFill="1" applyBorder="1" applyAlignment="1">
      <alignment horizontal="left" vertical="center"/>
    </xf>
    <xf numFmtId="49" fontId="30" fillId="47" borderId="10" xfId="0" applyNumberFormat="1" applyFont="1" applyFill="1" applyBorder="1" applyAlignment="1">
      <alignment horizontal="center" vertical="center"/>
    </xf>
    <xf numFmtId="0" fontId="30" fillId="43" borderId="10" xfId="0" applyFont="1" applyFill="1" applyBorder="1" applyAlignment="1">
      <alignment horizontal="left" vertical="top" wrapText="1"/>
    </xf>
    <xf numFmtId="49" fontId="30" fillId="43" borderId="11" xfId="0" applyNumberFormat="1" applyFont="1" applyFill="1" applyBorder="1" applyAlignment="1">
      <alignment horizontal="right" vertical="center"/>
    </xf>
    <xf numFmtId="49" fontId="30" fillId="43" borderId="24" xfId="0" applyNumberFormat="1" applyFont="1" applyFill="1" applyBorder="1" applyAlignment="1">
      <alignment horizontal="right" vertical="center"/>
    </xf>
    <xf numFmtId="49" fontId="30" fillId="43" borderId="14" xfId="0" applyNumberFormat="1" applyFont="1" applyFill="1" applyBorder="1" applyAlignment="1">
      <alignment horizontal="left" vertical="center"/>
    </xf>
    <xf numFmtId="49" fontId="30" fillId="43" borderId="25" xfId="0" applyNumberFormat="1" applyFont="1" applyFill="1" applyBorder="1" applyAlignment="1">
      <alignment horizontal="center" vertical="center"/>
    </xf>
    <xf numFmtId="49" fontId="54" fillId="41" borderId="11" xfId="0" applyNumberFormat="1" applyFont="1" applyFill="1" applyBorder="1" applyAlignment="1">
      <alignment horizontal="right" vertical="center"/>
    </xf>
    <xf numFmtId="49" fontId="54" fillId="41" borderId="14" xfId="0" applyNumberFormat="1" applyFont="1" applyFill="1" applyBorder="1" applyAlignment="1">
      <alignment horizontal="left" vertical="center"/>
    </xf>
    <xf numFmtId="49" fontId="54" fillId="41" borderId="25" xfId="0" applyNumberFormat="1" applyFont="1" applyFill="1" applyBorder="1" applyAlignment="1">
      <alignment horizontal="center" vertical="center"/>
    </xf>
    <xf numFmtId="49" fontId="54" fillId="41" borderId="11" xfId="0" applyNumberFormat="1" applyFont="1" applyFill="1" applyBorder="1" applyAlignment="1">
      <alignment horizontal="left" vertical="center"/>
    </xf>
    <xf numFmtId="49" fontId="54" fillId="41" borderId="24" xfId="0" applyNumberFormat="1" applyFont="1" applyFill="1" applyBorder="1" applyAlignment="1">
      <alignment horizontal="left" vertical="center"/>
    </xf>
    <xf numFmtId="49" fontId="54" fillId="41" borderId="10" xfId="0" applyNumberFormat="1" applyFont="1" applyFill="1" applyBorder="1" applyAlignment="1">
      <alignment horizontal="center" vertical="center"/>
    </xf>
    <xf numFmtId="0" fontId="54" fillId="47" borderId="10" xfId="0" applyFont="1" applyFill="1" applyBorder="1" applyAlignment="1">
      <alignment horizontal="left" vertical="top" wrapText="1"/>
    </xf>
    <xf numFmtId="49" fontId="54" fillId="47" borderId="24" xfId="0" applyNumberFormat="1" applyFont="1" applyFill="1" applyBorder="1" applyAlignment="1">
      <alignment horizontal="right" vertical="center"/>
    </xf>
    <xf numFmtId="49" fontId="54" fillId="47" borderId="14" xfId="0" applyNumberFormat="1" applyFont="1" applyFill="1" applyBorder="1" applyAlignment="1">
      <alignment horizontal="left" vertical="center"/>
    </xf>
    <xf numFmtId="49" fontId="54" fillId="47" borderId="25" xfId="0" applyNumberFormat="1" applyFont="1" applyFill="1" applyBorder="1" applyAlignment="1">
      <alignment horizontal="center" vertical="center"/>
    </xf>
    <xf numFmtId="0" fontId="54" fillId="43" borderId="10" xfId="0" applyFont="1" applyFill="1" applyBorder="1" applyAlignment="1">
      <alignment horizontal="left" vertical="top" wrapText="1"/>
    </xf>
    <xf numFmtId="49" fontId="54" fillId="43" borderId="11" xfId="0" applyNumberFormat="1" applyFont="1" applyFill="1" applyBorder="1" applyAlignment="1">
      <alignment horizontal="right" vertical="center"/>
    </xf>
    <xf numFmtId="49" fontId="54" fillId="43" borderId="24" xfId="0" applyNumberFormat="1" applyFont="1" applyFill="1" applyBorder="1" applyAlignment="1">
      <alignment horizontal="right" vertical="center"/>
    </xf>
    <xf numFmtId="49" fontId="54" fillId="43" borderId="14" xfId="0" applyNumberFormat="1" applyFont="1" applyFill="1" applyBorder="1" applyAlignment="1">
      <alignment horizontal="left" vertical="center"/>
    </xf>
    <xf numFmtId="49" fontId="54" fillId="43" borderId="25" xfId="0" applyNumberFormat="1" applyFont="1" applyFill="1" applyBorder="1" applyAlignment="1">
      <alignment horizontal="center" vertical="center"/>
    </xf>
    <xf numFmtId="0" fontId="54" fillId="41" borderId="10" xfId="0" applyFont="1" applyFill="1" applyBorder="1" applyAlignment="1">
      <alignment vertical="top" wrapText="1"/>
    </xf>
    <xf numFmtId="49" fontId="54" fillId="41" borderId="14" xfId="0" applyNumberFormat="1" applyFont="1" applyFill="1" applyBorder="1" applyAlignment="1">
      <alignment horizontal="left" vertical="center" wrapText="1"/>
    </xf>
    <xf numFmtId="0" fontId="54" fillId="47" borderId="10" xfId="0" applyFont="1" applyFill="1" applyBorder="1" applyAlignment="1">
      <alignment vertical="top" wrapText="1"/>
    </xf>
    <xf numFmtId="49" fontId="54" fillId="47" borderId="11" xfId="0" applyNumberFormat="1" applyFont="1" applyFill="1" applyBorder="1" applyAlignment="1">
      <alignment horizontal="right" vertical="center" wrapText="1"/>
    </xf>
    <xf numFmtId="49" fontId="54" fillId="47" borderId="24" xfId="0" applyNumberFormat="1" applyFont="1" applyFill="1" applyBorder="1" applyAlignment="1">
      <alignment horizontal="right" vertical="center" wrapText="1"/>
    </xf>
    <xf numFmtId="49" fontId="54" fillId="47" borderId="14" xfId="0" applyNumberFormat="1" applyFont="1" applyFill="1" applyBorder="1" applyAlignment="1">
      <alignment horizontal="left" vertical="center" wrapText="1"/>
    </xf>
    <xf numFmtId="0" fontId="54" fillId="43" borderId="10" xfId="0" applyFont="1" applyFill="1" applyBorder="1" applyAlignment="1">
      <alignment vertical="top" wrapText="1"/>
    </xf>
    <xf numFmtId="49" fontId="54" fillId="43" borderId="14" xfId="0" applyNumberFormat="1" applyFont="1" applyFill="1" applyBorder="1" applyAlignment="1">
      <alignment horizontal="left" vertical="center" wrapText="1"/>
    </xf>
    <xf numFmtId="49" fontId="54" fillId="43" borderId="11" xfId="0" applyNumberFormat="1" applyFont="1" applyFill="1" applyBorder="1" applyAlignment="1">
      <alignment horizontal="right" vertical="center" wrapText="1"/>
    </xf>
    <xf numFmtId="49" fontId="54" fillId="43" borderId="24" xfId="0" applyNumberFormat="1" applyFont="1" applyFill="1" applyBorder="1" applyAlignment="1">
      <alignment horizontal="right" vertical="center" wrapText="1"/>
    </xf>
    <xf numFmtId="49" fontId="55" fillId="36" borderId="11" xfId="0" applyNumberFormat="1" applyFont="1" applyFill="1" applyBorder="1" applyAlignment="1">
      <alignment horizontal="right" vertical="center" wrapText="1"/>
    </xf>
    <xf numFmtId="49" fontId="55" fillId="36" borderId="24" xfId="0" applyNumberFormat="1" applyFont="1" applyFill="1" applyBorder="1" applyAlignment="1">
      <alignment horizontal="right" vertical="center" wrapText="1"/>
    </xf>
    <xf numFmtId="49" fontId="55" fillId="36" borderId="14" xfId="0" applyNumberFormat="1" applyFont="1" applyFill="1" applyBorder="1" applyAlignment="1">
      <alignment horizontal="left" vertical="center" wrapText="1"/>
    </xf>
    <xf numFmtId="49" fontId="54" fillId="41" borderId="11" xfId="0" applyNumberFormat="1" applyFont="1" applyFill="1" applyBorder="1" applyAlignment="1">
      <alignment horizontal="right" vertical="center" wrapText="1"/>
    </xf>
    <xf numFmtId="49" fontId="54" fillId="41" borderId="24" xfId="0" applyNumberFormat="1" applyFont="1" applyFill="1" applyBorder="1" applyAlignment="1">
      <alignment horizontal="right" vertical="center" wrapText="1"/>
    </xf>
    <xf numFmtId="49" fontId="55" fillId="36" borderId="10" xfId="0" applyNumberFormat="1" applyFont="1" applyFill="1" applyBorder="1" applyAlignment="1">
      <alignment horizontal="center" vertical="center" wrapText="1"/>
    </xf>
    <xf numFmtId="49" fontId="54" fillId="47" borderId="10" xfId="0" applyNumberFormat="1" applyFont="1" applyFill="1" applyBorder="1" applyAlignment="1">
      <alignment horizontal="center" vertical="center" wrapText="1"/>
    </xf>
    <xf numFmtId="49" fontId="54" fillId="43" borderId="10" xfId="0" applyNumberFormat="1" applyFont="1" applyFill="1" applyBorder="1" applyAlignment="1">
      <alignment horizontal="center" vertical="center" wrapText="1"/>
    </xf>
    <xf numFmtId="49" fontId="54" fillId="41" borderId="10" xfId="0" applyNumberFormat="1" applyFont="1" applyFill="1" applyBorder="1" applyAlignment="1">
      <alignment horizontal="center" vertical="center" wrapText="1"/>
    </xf>
    <xf numFmtId="49" fontId="55" fillId="36" borderId="11" xfId="0" applyNumberFormat="1" applyFont="1" applyFill="1" applyBorder="1" applyAlignment="1">
      <alignment horizontal="left" vertical="center"/>
    </xf>
    <xf numFmtId="49" fontId="55" fillId="36" borderId="10" xfId="0" applyNumberFormat="1" applyFont="1" applyFill="1" applyBorder="1" applyAlignment="1">
      <alignment horizontal="center" vertical="center"/>
    </xf>
    <xf numFmtId="49" fontId="54" fillId="47" borderId="25" xfId="0" applyNumberFormat="1" applyFont="1" applyFill="1" applyBorder="1" applyAlignment="1">
      <alignment horizontal="center" vertical="center" wrapText="1"/>
    </xf>
    <xf numFmtId="49" fontId="54" fillId="43" borderId="25" xfId="0" applyNumberFormat="1" applyFont="1" applyFill="1" applyBorder="1" applyAlignment="1">
      <alignment horizontal="center" vertical="center" wrapText="1"/>
    </xf>
    <xf numFmtId="0" fontId="54" fillId="41" borderId="11" xfId="0" applyFont="1" applyFill="1" applyBorder="1" applyAlignment="1">
      <alignment horizontal="left" vertical="top" wrapText="1"/>
    </xf>
    <xf numFmtId="49" fontId="54" fillId="41" borderId="25" xfId="0" applyNumberFormat="1" applyFont="1" applyFill="1" applyBorder="1" applyAlignment="1">
      <alignment horizontal="center" vertical="center" wrapText="1"/>
    </xf>
    <xf numFmtId="0" fontId="57" fillId="41" borderId="26" xfId="0" applyFont="1" applyFill="1" applyBorder="1" applyAlignment="1">
      <alignment horizontal="left" vertical="top" wrapText="1"/>
    </xf>
    <xf numFmtId="49" fontId="55" fillId="36" borderId="25" xfId="0" applyNumberFormat="1" applyFont="1" applyFill="1" applyBorder="1" applyAlignment="1">
      <alignment horizontal="center" vertical="center"/>
    </xf>
    <xf numFmtId="49" fontId="54" fillId="47" borderId="11" xfId="0" applyNumberFormat="1" applyFont="1" applyFill="1" applyBorder="1" applyAlignment="1">
      <alignment horizontal="right" vertical="center"/>
    </xf>
    <xf numFmtId="0" fontId="55" fillId="36" borderId="10" xfId="0" applyFont="1" applyFill="1" applyBorder="1" applyAlignment="1">
      <alignment vertical="top" wrapText="1"/>
    </xf>
    <xf numFmtId="49" fontId="54" fillId="47" borderId="10" xfId="0" applyNumberFormat="1" applyFont="1" applyFill="1" applyBorder="1" applyAlignment="1">
      <alignment horizontal="center" vertical="center"/>
    </xf>
    <xf numFmtId="49" fontId="54" fillId="43" borderId="10" xfId="0" applyNumberFormat="1" applyFont="1" applyFill="1" applyBorder="1" applyAlignment="1">
      <alignment horizontal="center" vertical="center"/>
    </xf>
    <xf numFmtId="0" fontId="42" fillId="36" borderId="11" xfId="0" applyFont="1" applyFill="1" applyBorder="1" applyAlignment="1">
      <alignment horizontal="justify" vertical="top" wrapText="1"/>
    </xf>
    <xf numFmtId="0" fontId="30" fillId="48" borderId="10" xfId="0" applyFont="1" applyFill="1" applyBorder="1" applyAlignment="1">
      <alignment horizontal="justify" vertical="top" wrapText="1"/>
    </xf>
    <xf numFmtId="49" fontId="54" fillId="48" borderId="11" xfId="0" applyNumberFormat="1" applyFont="1" applyFill="1" applyBorder="1" applyAlignment="1">
      <alignment horizontal="right" vertical="center" wrapText="1"/>
    </xf>
    <xf numFmtId="49" fontId="54" fillId="48" borderId="24" xfId="0" applyNumberFormat="1" applyFont="1" applyFill="1" applyBorder="1" applyAlignment="1">
      <alignment horizontal="right" vertical="center" wrapText="1"/>
    </xf>
    <xf numFmtId="49" fontId="54" fillId="48" borderId="14" xfId="0" applyNumberFormat="1" applyFont="1" applyFill="1" applyBorder="1" applyAlignment="1">
      <alignment horizontal="left" vertical="center" wrapText="1"/>
    </xf>
    <xf numFmtId="49" fontId="54" fillId="48" borderId="10" xfId="0" applyNumberFormat="1" applyFont="1" applyFill="1" applyBorder="1" applyAlignment="1">
      <alignment horizontal="center" vertical="center" wrapText="1"/>
    </xf>
    <xf numFmtId="0" fontId="30" fillId="45" borderId="10" xfId="0" applyFont="1" applyFill="1" applyBorder="1" applyAlignment="1">
      <alignment horizontal="justify" vertical="top" wrapText="1"/>
    </xf>
    <xf numFmtId="49" fontId="55" fillId="45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2" fillId="0" borderId="10" xfId="0" applyFont="1" applyBorder="1" applyAlignment="1">
      <alignment wrapText="1"/>
    </xf>
    <xf numFmtId="0" fontId="30" fillId="0" borderId="10" xfId="0" applyFont="1" applyBorder="1" applyAlignment="1">
      <alignment horizontal="center" vertical="center" wrapText="1"/>
    </xf>
    <xf numFmtId="49" fontId="24" fillId="30" borderId="10" xfId="72" applyNumberFormat="1" applyFont="1" applyFill="1" applyBorder="1" applyAlignment="1">
      <alignment horizontal="center" vertical="center"/>
      <protection/>
    </xf>
    <xf numFmtId="0" fontId="24" fillId="49" borderId="10" xfId="72" applyFont="1" applyFill="1" applyBorder="1" applyAlignment="1">
      <alignment vertical="center" wrapText="1"/>
      <protection/>
    </xf>
    <xf numFmtId="49" fontId="24" fillId="49" borderId="10" xfId="72" applyNumberFormat="1" applyFont="1" applyFill="1" applyBorder="1" applyAlignment="1">
      <alignment horizontal="center" vertical="center"/>
      <protection/>
    </xf>
    <xf numFmtId="0" fontId="24" fillId="30" borderId="10" xfId="72" applyFont="1" applyFill="1" applyBorder="1" applyAlignment="1">
      <alignment vertical="center" wrapText="1"/>
      <protection/>
    </xf>
    <xf numFmtId="49" fontId="36" fillId="30" borderId="14" xfId="0" applyNumberFormat="1" applyFont="1" applyFill="1" applyBorder="1" applyAlignment="1">
      <alignment vertical="center" wrapText="1"/>
    </xf>
    <xf numFmtId="49" fontId="42" fillId="36" borderId="10" xfId="86" applyNumberFormat="1" applyFont="1" applyFill="1" applyBorder="1" applyAlignment="1">
      <alignment horizontal="center" vertical="center" wrapText="1"/>
      <protection/>
    </xf>
    <xf numFmtId="49" fontId="42" fillId="36" borderId="11" xfId="86" applyNumberFormat="1" applyFont="1" applyFill="1" applyBorder="1" applyAlignment="1">
      <alignment horizontal="center" vertical="center" wrapText="1"/>
      <protection/>
    </xf>
    <xf numFmtId="0" fontId="27" fillId="36" borderId="11" xfId="0" applyFont="1" applyFill="1" applyBorder="1" applyAlignment="1">
      <alignment horizontal="justify" vertical="top" wrapText="1"/>
    </xf>
    <xf numFmtId="49" fontId="27" fillId="36" borderId="10" xfId="0" applyNumberFormat="1" applyFont="1" applyFill="1" applyBorder="1" applyAlignment="1">
      <alignment horizontal="center" vertical="center" wrapText="1"/>
    </xf>
    <xf numFmtId="49" fontId="54" fillId="45" borderId="11" xfId="0" applyNumberFormat="1" applyFont="1" applyFill="1" applyBorder="1" applyAlignment="1">
      <alignment horizontal="right" vertical="center" wrapText="1"/>
    </xf>
    <xf numFmtId="49" fontId="54" fillId="45" borderId="24" xfId="0" applyNumberFormat="1" applyFont="1" applyFill="1" applyBorder="1" applyAlignment="1">
      <alignment horizontal="right" vertical="center" wrapText="1"/>
    </xf>
    <xf numFmtId="49" fontId="54" fillId="45" borderId="14" xfId="0" applyNumberFormat="1" applyFont="1" applyFill="1" applyBorder="1" applyAlignment="1">
      <alignment horizontal="left" vertical="center" wrapText="1"/>
    </xf>
    <xf numFmtId="0" fontId="54" fillId="45" borderId="10" xfId="0" applyFont="1" applyFill="1" applyBorder="1" applyAlignment="1">
      <alignment vertical="top" wrapText="1"/>
    </xf>
    <xf numFmtId="49" fontId="54" fillId="45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top" wrapText="1"/>
    </xf>
    <xf numFmtId="3" fontId="36" fillId="30" borderId="10" xfId="0" applyNumberFormat="1" applyFont="1" applyFill="1" applyBorder="1" applyAlignment="1">
      <alignment horizontal="right" vertical="center" wrapText="1"/>
    </xf>
    <xf numFmtId="0" fontId="23" fillId="38" borderId="10" xfId="0" applyFont="1" applyFill="1" applyBorder="1" applyAlignment="1">
      <alignment vertical="center"/>
    </xf>
    <xf numFmtId="0" fontId="22" fillId="0" borderId="24" xfId="0" applyFont="1" applyBorder="1" applyAlignment="1">
      <alignment vertical="center"/>
    </xf>
    <xf numFmtId="3" fontId="42" fillId="38" borderId="10" xfId="0" applyNumberFormat="1" applyFont="1" applyFill="1" applyBorder="1" applyAlignment="1">
      <alignment horizontal="center" vertical="center" wrapText="1"/>
    </xf>
    <xf numFmtId="1" fontId="30" fillId="24" borderId="10" xfId="0" applyNumberFormat="1" applyFont="1" applyFill="1" applyBorder="1" applyAlignment="1">
      <alignment horizontal="center" vertical="center"/>
    </xf>
    <xf numFmtId="3" fontId="30" fillId="45" borderId="10" xfId="0" applyNumberFormat="1" applyFont="1" applyFill="1" applyBorder="1" applyAlignment="1">
      <alignment horizontal="center" vertical="center" wrapText="1"/>
    </xf>
    <xf numFmtId="49" fontId="30" fillId="26" borderId="11" xfId="0" applyNumberFormat="1" applyFont="1" applyFill="1" applyBorder="1" applyAlignment="1">
      <alignment horizontal="right" vertical="center" wrapText="1"/>
    </xf>
    <xf numFmtId="49" fontId="30" fillId="26" borderId="14" xfId="0" applyNumberFormat="1" applyFont="1" applyFill="1" applyBorder="1" applyAlignment="1">
      <alignment vertical="center" wrapText="1"/>
    </xf>
    <xf numFmtId="49" fontId="30" fillId="30" borderId="14" xfId="76" applyNumberFormat="1" applyFont="1" applyFill="1" applyBorder="1" applyAlignment="1">
      <alignment horizontal="center" vertical="center" wrapText="1"/>
      <protection/>
    </xf>
    <xf numFmtId="49" fontId="27" fillId="37" borderId="12" xfId="0" applyNumberFormat="1" applyFont="1" applyFill="1" applyBorder="1" applyAlignment="1">
      <alignment horizontal="center" vertical="center" wrapText="1"/>
    </xf>
    <xf numFmtId="0" fontId="36" fillId="45" borderId="10" xfId="0" applyFont="1" applyFill="1" applyBorder="1" applyAlignment="1">
      <alignment horizontal="justify" vertical="top" wrapText="1"/>
    </xf>
    <xf numFmtId="49" fontId="54" fillId="45" borderId="24" xfId="0" applyNumberFormat="1" applyFont="1" applyFill="1" applyBorder="1" applyAlignment="1">
      <alignment horizontal="right" vertical="center"/>
    </xf>
    <xf numFmtId="3" fontId="30" fillId="45" borderId="10" xfId="86" applyNumberFormat="1" applyFont="1" applyFill="1" applyBorder="1" applyAlignment="1">
      <alignment horizontal="right" vertical="center" wrapText="1"/>
      <protection/>
    </xf>
    <xf numFmtId="0" fontId="58" fillId="36" borderId="19" xfId="0" applyFont="1" applyFill="1" applyBorder="1" applyAlignment="1">
      <alignment horizontal="left" vertical="top" wrapText="1"/>
    </xf>
    <xf numFmtId="49" fontId="54" fillId="36" borderId="10" xfId="0" applyNumberFormat="1" applyFont="1" applyFill="1" applyBorder="1" applyAlignment="1">
      <alignment horizontal="center" vertical="center" wrapText="1"/>
    </xf>
    <xf numFmtId="2" fontId="30" fillId="47" borderId="11" xfId="86" applyNumberFormat="1" applyFont="1" applyFill="1" applyBorder="1" applyAlignment="1">
      <alignment horizontal="justify" vertical="top" wrapText="1"/>
      <protection/>
    </xf>
    <xf numFmtId="0" fontId="36" fillId="30" borderId="11" xfId="0" applyFont="1" applyFill="1" applyBorder="1" applyAlignment="1">
      <alignment horizontal="justify" vertical="top" wrapText="1"/>
    </xf>
    <xf numFmtId="49" fontId="54" fillId="36" borderId="10" xfId="0" applyNumberFormat="1" applyFont="1" applyFill="1" applyBorder="1" applyAlignment="1">
      <alignment horizontal="center" vertical="center"/>
    </xf>
    <xf numFmtId="3" fontId="42" fillId="37" borderId="10" xfId="0" applyNumberFormat="1" applyFont="1" applyFill="1" applyBorder="1" applyAlignment="1">
      <alignment horizontal="right" vertical="center" wrapText="1"/>
    </xf>
    <xf numFmtId="3" fontId="30" fillId="47" borderId="10" xfId="86" applyNumberFormat="1" applyFont="1" applyFill="1" applyBorder="1" applyAlignment="1">
      <alignment horizontal="right" vertical="center" wrapText="1"/>
      <protection/>
    </xf>
    <xf numFmtId="0" fontId="27" fillId="37" borderId="10" xfId="0" applyFont="1" applyFill="1" applyBorder="1" applyAlignment="1">
      <alignment horizontal="justify" vertical="top" wrapText="1"/>
    </xf>
    <xf numFmtId="49" fontId="54" fillId="0" borderId="11" xfId="0" applyNumberFormat="1" applyFont="1" applyBorder="1" applyAlignment="1">
      <alignment vertical="center"/>
    </xf>
    <xf numFmtId="49" fontId="54" fillId="0" borderId="14" xfId="0" applyNumberFormat="1" applyFont="1" applyBorder="1" applyAlignment="1">
      <alignment vertical="center"/>
    </xf>
    <xf numFmtId="49" fontId="54" fillId="0" borderId="10" xfId="0" applyNumberFormat="1" applyFont="1" applyBorder="1" applyAlignment="1">
      <alignment horizontal="center" vertical="center"/>
    </xf>
    <xf numFmtId="0" fontId="36" fillId="0" borderId="0" xfId="71" applyFont="1" applyAlignment="1">
      <alignment horizontal="right"/>
      <protection/>
    </xf>
    <xf numFmtId="49" fontId="27" fillId="37" borderId="10" xfId="0" applyNumberFormat="1" applyFont="1" applyFill="1" applyBorder="1" applyAlignment="1">
      <alignment horizontal="center" vertical="center" wrapText="1"/>
    </xf>
    <xf numFmtId="0" fontId="27" fillId="37" borderId="11" xfId="0" applyFont="1" applyFill="1" applyBorder="1" applyAlignment="1">
      <alignment horizontal="center" vertical="center" wrapText="1"/>
    </xf>
    <xf numFmtId="0" fontId="27" fillId="37" borderId="14" xfId="0" applyFont="1" applyFill="1" applyBorder="1" applyAlignment="1">
      <alignment horizontal="center" vertical="center" wrapText="1"/>
    </xf>
    <xf numFmtId="0" fontId="42" fillId="37" borderId="10" xfId="0" applyFont="1" applyFill="1" applyBorder="1" applyAlignment="1">
      <alignment horizontal="justify" vertical="top" wrapText="1"/>
    </xf>
    <xf numFmtId="49" fontId="42" fillId="30" borderId="14" xfId="76" applyNumberFormat="1" applyFont="1" applyFill="1" applyBorder="1" applyAlignment="1">
      <alignment horizontal="center" vertical="center" wrapText="1"/>
      <protection/>
    </xf>
    <xf numFmtId="0" fontId="27" fillId="36" borderId="10" xfId="0" applyFont="1" applyFill="1" applyBorder="1" applyAlignment="1">
      <alignment horizontal="justify" vertical="top" wrapText="1"/>
    </xf>
    <xf numFmtId="49" fontId="27" fillId="36" borderId="11" xfId="0" applyNumberFormat="1" applyFont="1" applyFill="1" applyBorder="1" applyAlignment="1">
      <alignment horizontal="center" vertical="center" wrapText="1"/>
    </xf>
    <xf numFmtId="0" fontId="27" fillId="36" borderId="21" xfId="0" applyFont="1" applyFill="1" applyBorder="1" applyAlignment="1">
      <alignment horizontal="right" vertical="center" wrapText="1"/>
    </xf>
    <xf numFmtId="49" fontId="27" fillId="36" borderId="22" xfId="0" applyNumberFormat="1" applyFont="1" applyFill="1" applyBorder="1" applyAlignment="1">
      <alignment vertical="center" wrapText="1"/>
    </xf>
    <xf numFmtId="49" fontId="27" fillId="36" borderId="14" xfId="0" applyNumberFormat="1" applyFont="1" applyFill="1" applyBorder="1" applyAlignment="1">
      <alignment horizontal="center" vertical="center" wrapText="1"/>
    </xf>
    <xf numFmtId="49" fontId="27" fillId="37" borderId="14" xfId="0" applyNumberFormat="1" applyFont="1" applyFill="1" applyBorder="1" applyAlignment="1">
      <alignment horizontal="center" vertical="center" wrapText="1"/>
    </xf>
    <xf numFmtId="0" fontId="36" fillId="30" borderId="16" xfId="0" applyFont="1" applyFill="1" applyBorder="1" applyAlignment="1">
      <alignment horizontal="justify" vertical="top" wrapText="1"/>
    </xf>
    <xf numFmtId="0" fontId="57" fillId="30" borderId="10" xfId="0" applyFont="1" applyFill="1" applyBorder="1" applyAlignment="1">
      <alignment horizontal="left" vertical="top" wrapText="1"/>
    </xf>
    <xf numFmtId="0" fontId="36" fillId="30" borderId="18" xfId="0" applyFont="1" applyFill="1" applyBorder="1" applyAlignment="1">
      <alignment horizontal="justify" vertical="top" wrapText="1"/>
    </xf>
    <xf numFmtId="0" fontId="36" fillId="30" borderId="11" xfId="0" applyFont="1" applyFill="1" applyBorder="1" applyAlignment="1">
      <alignment horizontal="right" vertical="center" wrapText="1"/>
    </xf>
    <xf numFmtId="0" fontId="57" fillId="30" borderId="27" xfId="0" applyFont="1" applyFill="1" applyBorder="1" applyAlignment="1">
      <alignment horizontal="left" vertical="top" wrapText="1"/>
    </xf>
    <xf numFmtId="49" fontId="27" fillId="37" borderId="11" xfId="0" applyNumberFormat="1" applyFont="1" applyFill="1" applyBorder="1" applyAlignment="1">
      <alignment horizontal="center" vertical="center" wrapText="1"/>
    </xf>
    <xf numFmtId="0" fontId="57" fillId="30" borderId="28" xfId="0" applyFont="1" applyFill="1" applyBorder="1" applyAlignment="1">
      <alignment horizontal="left" vertical="top" wrapText="1"/>
    </xf>
    <xf numFmtId="49" fontId="27" fillId="37" borderId="13" xfId="0" applyNumberFormat="1" applyFont="1" applyFill="1" applyBorder="1" applyAlignment="1">
      <alignment horizontal="center" vertical="center" wrapText="1"/>
    </xf>
    <xf numFmtId="3" fontId="27" fillId="37" borderId="10" xfId="0" applyNumberFormat="1" applyFont="1" applyFill="1" applyBorder="1" applyAlignment="1">
      <alignment horizontal="right" vertical="center" wrapText="1"/>
    </xf>
    <xf numFmtId="0" fontId="36" fillId="0" borderId="0" xfId="71" applyFont="1">
      <alignment/>
      <protection/>
    </xf>
    <xf numFmtId="0" fontId="36" fillId="0" borderId="0" xfId="71" applyFont="1" applyAlignment="1">
      <alignment horizontal="left"/>
      <protection/>
    </xf>
    <xf numFmtId="0" fontId="22" fillId="0" borderId="0" xfId="71" applyFont="1">
      <alignment/>
      <protection/>
    </xf>
    <xf numFmtId="0" fontId="22" fillId="0" borderId="0" xfId="71" applyFont="1" applyAlignment="1">
      <alignment horizontal="right"/>
      <protection/>
    </xf>
    <xf numFmtId="0" fontId="33" fillId="0" borderId="0" xfId="71" applyFont="1">
      <alignment/>
      <protection/>
    </xf>
    <xf numFmtId="0" fontId="24" fillId="0" borderId="0" xfId="71" applyFont="1" applyAlignment="1">
      <alignment horizontal="center"/>
      <protection/>
    </xf>
    <xf numFmtId="0" fontId="24" fillId="0" borderId="0" xfId="71" applyFont="1" applyAlignment="1">
      <alignment horizontal="left"/>
      <protection/>
    </xf>
    <xf numFmtId="183" fontId="24" fillId="0" borderId="0" xfId="71" applyNumberFormat="1" applyFont="1">
      <alignment/>
      <protection/>
    </xf>
    <xf numFmtId="0" fontId="24" fillId="0" borderId="0" xfId="71" applyFont="1" applyAlignment="1">
      <alignment horizontal="right"/>
      <protection/>
    </xf>
    <xf numFmtId="0" fontId="41" fillId="0" borderId="0" xfId="71" applyFont="1" applyAlignment="1">
      <alignment horizontal="center"/>
      <protection/>
    </xf>
    <xf numFmtId="0" fontId="41" fillId="0" borderId="0" xfId="71" applyFont="1" applyAlignment="1">
      <alignment horizontal="left"/>
      <protection/>
    </xf>
    <xf numFmtId="183" fontId="25" fillId="0" borderId="0" xfId="71" applyNumberFormat="1" applyFont="1">
      <alignment/>
      <protection/>
    </xf>
    <xf numFmtId="0" fontId="34" fillId="0" borderId="0" xfId="71" applyFont="1">
      <alignment/>
      <protection/>
    </xf>
    <xf numFmtId="49" fontId="36" fillId="30" borderId="10" xfId="0" applyNumberFormat="1" applyFont="1" applyFill="1" applyBorder="1" applyAlignment="1">
      <alignment horizontal="center" vertical="top" wrapText="1"/>
    </xf>
    <xf numFmtId="0" fontId="26" fillId="49" borderId="10" xfId="72" applyFont="1" applyFill="1" applyBorder="1" applyAlignment="1">
      <alignment vertical="center" wrapText="1"/>
      <protection/>
    </xf>
    <xf numFmtId="49" fontId="26" fillId="24" borderId="10" xfId="72" applyNumberFormat="1" applyFont="1" applyFill="1" applyBorder="1" applyAlignment="1">
      <alignment horizontal="center" vertical="center"/>
      <protection/>
    </xf>
    <xf numFmtId="0" fontId="26" fillId="24" borderId="10" xfId="72" applyFont="1" applyFill="1" applyBorder="1" applyAlignment="1">
      <alignment vertical="center" wrapText="1"/>
      <protection/>
    </xf>
    <xf numFmtId="0" fontId="58" fillId="41" borderId="10" xfId="0" applyFont="1" applyFill="1" applyBorder="1" applyAlignment="1">
      <alignment vertical="top" wrapText="1"/>
    </xf>
    <xf numFmtId="49" fontId="30" fillId="30" borderId="19" xfId="0" applyNumberFormat="1" applyFont="1" applyFill="1" applyBorder="1" applyAlignment="1">
      <alignment horizontal="right" vertical="center" wrapText="1"/>
    </xf>
    <xf numFmtId="49" fontId="30" fillId="30" borderId="20" xfId="0" applyNumberFormat="1" applyFont="1" applyFill="1" applyBorder="1" applyAlignment="1">
      <alignment vertical="center" wrapText="1"/>
    </xf>
    <xf numFmtId="0" fontId="54" fillId="45" borderId="10" xfId="0" applyFont="1" applyFill="1" applyBorder="1" applyAlignment="1">
      <alignment horizontal="left" vertical="top" wrapText="1"/>
    </xf>
    <xf numFmtId="0" fontId="23" fillId="50" borderId="10" xfId="0" applyFont="1" applyFill="1" applyBorder="1" applyAlignment="1">
      <alignment vertical="center" wrapText="1"/>
    </xf>
    <xf numFmtId="49" fontId="23" fillId="50" borderId="10" xfId="0" applyNumberFormat="1" applyFont="1" applyFill="1" applyBorder="1" applyAlignment="1">
      <alignment horizontal="center" vertical="center" wrapText="1"/>
    </xf>
    <xf numFmtId="49" fontId="23" fillId="50" borderId="11" xfId="0" applyNumberFormat="1" applyFont="1" applyFill="1" applyBorder="1" applyAlignment="1">
      <alignment horizontal="center" vertical="center" wrapText="1"/>
    </xf>
    <xf numFmtId="49" fontId="23" fillId="50" borderId="12" xfId="0" applyNumberFormat="1" applyFont="1" applyFill="1" applyBorder="1" applyAlignment="1">
      <alignment horizontal="center" vertical="center" wrapText="1"/>
    </xf>
    <xf numFmtId="49" fontId="23" fillId="50" borderId="13" xfId="0" applyNumberFormat="1" applyFont="1" applyFill="1" applyBorder="1" applyAlignment="1">
      <alignment horizontal="center" vertical="center" wrapText="1"/>
    </xf>
    <xf numFmtId="49" fontId="23" fillId="50" borderId="14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vertical="center" wrapText="1"/>
    </xf>
    <xf numFmtId="49" fontId="54" fillId="45" borderId="11" xfId="0" applyNumberFormat="1" applyFont="1" applyFill="1" applyBorder="1" applyAlignment="1">
      <alignment horizontal="left" vertical="center"/>
    </xf>
    <xf numFmtId="49" fontId="54" fillId="45" borderId="24" xfId="0" applyNumberFormat="1" applyFont="1" applyFill="1" applyBorder="1" applyAlignment="1">
      <alignment horizontal="left" vertical="center"/>
    </xf>
    <xf numFmtId="49" fontId="54" fillId="45" borderId="14" xfId="0" applyNumberFormat="1" applyFont="1" applyFill="1" applyBorder="1" applyAlignment="1">
      <alignment horizontal="left" vertical="center"/>
    </xf>
    <xf numFmtId="49" fontId="54" fillId="45" borderId="25" xfId="0" applyNumberFormat="1" applyFont="1" applyFill="1" applyBorder="1" applyAlignment="1">
      <alignment horizontal="center" vertical="center"/>
    </xf>
    <xf numFmtId="0" fontId="54" fillId="45" borderId="11" xfId="0" applyFont="1" applyFill="1" applyBorder="1" applyAlignment="1">
      <alignment horizontal="left" vertical="top" wrapText="1"/>
    </xf>
    <xf numFmtId="49" fontId="54" fillId="45" borderId="10" xfId="0" applyNumberFormat="1" applyFont="1" applyFill="1" applyBorder="1" applyAlignment="1">
      <alignment horizontal="center" vertical="center"/>
    </xf>
    <xf numFmtId="0" fontId="57" fillId="45" borderId="19" xfId="0" applyFont="1" applyFill="1" applyBorder="1" applyAlignment="1">
      <alignment horizontal="left" vertical="top" wrapText="1"/>
    </xf>
    <xf numFmtId="49" fontId="54" fillId="45" borderId="25" xfId="0" applyNumberFormat="1" applyFont="1" applyFill="1" applyBorder="1" applyAlignment="1">
      <alignment horizontal="center" vertical="center" wrapText="1"/>
    </xf>
    <xf numFmtId="0" fontId="57" fillId="45" borderId="27" xfId="0" applyFont="1" applyFill="1" applyBorder="1" applyAlignment="1">
      <alignment horizontal="left" vertical="top" wrapText="1"/>
    </xf>
    <xf numFmtId="0" fontId="36" fillId="45" borderId="11" xfId="0" applyFont="1" applyFill="1" applyBorder="1" applyAlignment="1">
      <alignment horizontal="justify" vertical="top" wrapText="1"/>
    </xf>
    <xf numFmtId="49" fontId="54" fillId="45" borderId="11" xfId="0" applyNumberFormat="1" applyFont="1" applyFill="1" applyBorder="1" applyAlignment="1">
      <alignment horizontal="right" vertical="center"/>
    </xf>
    <xf numFmtId="0" fontId="30" fillId="45" borderId="10" xfId="0" applyFont="1" applyFill="1" applyBorder="1" applyAlignment="1">
      <alignment horizontal="left" vertical="top" wrapText="1"/>
    </xf>
    <xf numFmtId="2" fontId="27" fillId="36" borderId="11" xfId="86" applyNumberFormat="1" applyFont="1" applyFill="1" applyBorder="1" applyAlignment="1">
      <alignment horizontal="justify" vertical="top" wrapText="1"/>
      <protection/>
    </xf>
    <xf numFmtId="0" fontId="43" fillId="0" borderId="0" xfId="0" applyFont="1" applyAlignment="1">
      <alignment/>
    </xf>
    <xf numFmtId="0" fontId="0" fillId="51" borderId="0" xfId="0" applyFill="1" applyAlignment="1">
      <alignment/>
    </xf>
    <xf numFmtId="0" fontId="30" fillId="30" borderId="10" xfId="0" applyFont="1" applyFill="1" applyBorder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6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justify" vertical="center" wrapText="1"/>
    </xf>
    <xf numFmtId="3" fontId="54" fillId="0" borderId="14" xfId="0" applyNumberFormat="1" applyFont="1" applyBorder="1" applyAlignment="1">
      <alignment horizontal="center" vertical="center"/>
    </xf>
    <xf numFmtId="49" fontId="27" fillId="36" borderId="11" xfId="0" applyNumberFormat="1" applyFont="1" applyFill="1" applyBorder="1" applyAlignment="1">
      <alignment horizontal="right" vertical="center" wrapText="1"/>
    </xf>
    <xf numFmtId="49" fontId="27" fillId="36" borderId="14" xfId="0" applyNumberFormat="1" applyFont="1" applyFill="1" applyBorder="1" applyAlignment="1">
      <alignment vertical="center" wrapText="1"/>
    </xf>
    <xf numFmtId="49" fontId="42" fillId="36" borderId="14" xfId="76" applyNumberFormat="1" applyFont="1" applyFill="1" applyBorder="1" applyAlignment="1">
      <alignment horizontal="center" vertical="center" wrapText="1"/>
      <protection/>
    </xf>
    <xf numFmtId="49" fontId="42" fillId="45" borderId="10" xfId="86" applyNumberFormat="1" applyFont="1" applyFill="1" applyBorder="1" applyAlignment="1">
      <alignment horizontal="center" vertical="center" wrapText="1"/>
      <protection/>
    </xf>
    <xf numFmtId="49" fontId="42" fillId="45" borderId="11" xfId="86" applyNumberFormat="1" applyFont="1" applyFill="1" applyBorder="1" applyAlignment="1">
      <alignment horizontal="center" vertical="center" wrapText="1"/>
      <protection/>
    </xf>
    <xf numFmtId="49" fontId="27" fillId="45" borderId="14" xfId="0" applyNumberFormat="1" applyFont="1" applyFill="1" applyBorder="1" applyAlignment="1">
      <alignment horizontal="left" vertical="center" wrapText="1"/>
    </xf>
    <xf numFmtId="49" fontId="42" fillId="45" borderId="14" xfId="86" applyNumberFormat="1" applyFont="1" applyFill="1" applyBorder="1" applyAlignment="1">
      <alignment horizontal="center" vertical="center" wrapText="1"/>
      <protection/>
    </xf>
    <xf numFmtId="0" fontId="27" fillId="45" borderId="11" xfId="0" applyFont="1" applyFill="1" applyBorder="1" applyAlignment="1">
      <alignment horizontal="justify" vertical="top" wrapText="1"/>
    </xf>
    <xf numFmtId="49" fontId="27" fillId="45" borderId="19" xfId="0" applyNumberFormat="1" applyFont="1" applyFill="1" applyBorder="1" applyAlignment="1">
      <alignment horizontal="right" vertical="center" wrapText="1"/>
    </xf>
    <xf numFmtId="49" fontId="27" fillId="45" borderId="20" xfId="0" applyNumberFormat="1" applyFont="1" applyFill="1" applyBorder="1" applyAlignment="1">
      <alignment vertical="center" wrapText="1"/>
    </xf>
    <xf numFmtId="49" fontId="42" fillId="45" borderId="14" xfId="76" applyNumberFormat="1" applyFont="1" applyFill="1" applyBorder="1" applyAlignment="1">
      <alignment horizontal="center" vertical="center" wrapText="1"/>
      <protection/>
    </xf>
    <xf numFmtId="0" fontId="55" fillId="45" borderId="10" xfId="0" applyFont="1" applyFill="1" applyBorder="1" applyAlignment="1">
      <alignment vertical="top" wrapText="1"/>
    </xf>
    <xf numFmtId="49" fontId="27" fillId="45" borderId="10" xfId="0" applyNumberFormat="1" applyFont="1" applyFill="1" applyBorder="1" applyAlignment="1">
      <alignment horizontal="center" vertical="center" wrapText="1"/>
    </xf>
    <xf numFmtId="2" fontId="27" fillId="45" borderId="11" xfId="86" applyNumberFormat="1" applyFont="1" applyFill="1" applyBorder="1" applyAlignment="1">
      <alignment horizontal="justify" vertical="top" wrapText="1"/>
      <protection/>
    </xf>
    <xf numFmtId="0" fontId="27" fillId="45" borderId="25" xfId="0" applyFont="1" applyFill="1" applyBorder="1" applyAlignment="1">
      <alignment horizontal="justify" vertical="top" wrapText="1"/>
    </xf>
    <xf numFmtId="49" fontId="27" fillId="46" borderId="29" xfId="0" applyNumberFormat="1" applyFont="1" applyFill="1" applyBorder="1" applyAlignment="1">
      <alignment horizontal="center" vertical="center" wrapText="1"/>
    </xf>
    <xf numFmtId="0" fontId="27" fillId="46" borderId="30" xfId="0" applyFont="1" applyFill="1" applyBorder="1" applyAlignment="1">
      <alignment horizontal="center" vertical="center" wrapText="1"/>
    </xf>
    <xf numFmtId="0" fontId="27" fillId="46" borderId="19" xfId="0" applyFont="1" applyFill="1" applyBorder="1" applyAlignment="1">
      <alignment horizontal="right" vertical="center" wrapText="1"/>
    </xf>
    <xf numFmtId="49" fontId="27" fillId="46" borderId="20" xfId="0" applyNumberFormat="1" applyFont="1" applyFill="1" applyBorder="1" applyAlignment="1">
      <alignment horizontal="left" vertical="center" wrapText="1"/>
    </xf>
    <xf numFmtId="49" fontId="27" fillId="46" borderId="31" xfId="0" applyNumberFormat="1" applyFont="1" applyFill="1" applyBorder="1" applyAlignment="1">
      <alignment horizontal="center" vertical="center" wrapText="1"/>
    </xf>
    <xf numFmtId="3" fontId="27" fillId="46" borderId="25" xfId="0" applyNumberFormat="1" applyFont="1" applyFill="1" applyBorder="1" applyAlignment="1">
      <alignment horizontal="right" vertical="center" wrapText="1"/>
    </xf>
    <xf numFmtId="49" fontId="27" fillId="46" borderId="32" xfId="0" applyNumberFormat="1" applyFont="1" applyFill="1" applyBorder="1" applyAlignment="1">
      <alignment horizontal="center" vertical="center" wrapText="1"/>
    </xf>
    <xf numFmtId="49" fontId="27" fillId="46" borderId="33" xfId="0" applyNumberFormat="1" applyFont="1" applyFill="1" applyBorder="1" applyAlignment="1">
      <alignment horizontal="center" vertical="center" wrapText="1"/>
    </xf>
    <xf numFmtId="0" fontId="58" fillId="45" borderId="10" xfId="0" applyFont="1" applyFill="1" applyBorder="1" applyAlignment="1">
      <alignment horizontal="left" vertical="top" wrapText="1"/>
    </xf>
    <xf numFmtId="3" fontId="42" fillId="36" borderId="10" xfId="86" applyNumberFormat="1" applyFont="1" applyFill="1" applyBorder="1" applyAlignment="1">
      <alignment horizontal="right" vertical="center" wrapText="1"/>
      <protection/>
    </xf>
    <xf numFmtId="3" fontId="55" fillId="38" borderId="10" xfId="0" applyNumberFormat="1" applyFont="1" applyFill="1" applyBorder="1" applyAlignment="1">
      <alignment horizontal="right" vertical="center"/>
    </xf>
    <xf numFmtId="3" fontId="30" fillId="43" borderId="10" xfId="76" applyNumberFormat="1" applyFont="1" applyFill="1" applyBorder="1" applyAlignment="1">
      <alignment horizontal="right" vertical="center" wrapText="1"/>
      <protection/>
    </xf>
    <xf numFmtId="49" fontId="42" fillId="46" borderId="11" xfId="0" applyNumberFormat="1" applyFont="1" applyFill="1" applyBorder="1" applyAlignment="1">
      <alignment horizontal="center" vertical="center" wrapText="1"/>
    </xf>
    <xf numFmtId="49" fontId="27" fillId="45" borderId="12" xfId="0" applyNumberFormat="1" applyFont="1" applyFill="1" applyBorder="1" applyAlignment="1">
      <alignment horizontal="right" vertical="center" wrapText="1"/>
    </xf>
    <xf numFmtId="49" fontId="27" fillId="45" borderId="13" xfId="0" applyNumberFormat="1" applyFont="1" applyFill="1" applyBorder="1" applyAlignment="1">
      <alignment vertical="center" wrapText="1"/>
    </xf>
    <xf numFmtId="49" fontId="42" fillId="46" borderId="14" xfId="0" applyNumberFormat="1" applyFont="1" applyFill="1" applyBorder="1" applyAlignment="1">
      <alignment horizontal="center" vertical="center" wrapText="1"/>
    </xf>
    <xf numFmtId="3" fontId="42" fillId="46" borderId="10" xfId="0" applyNumberFormat="1" applyFont="1" applyFill="1" applyBorder="1" applyAlignment="1">
      <alignment horizontal="right" vertical="center" wrapText="1"/>
    </xf>
    <xf numFmtId="0" fontId="27" fillId="45" borderId="10" xfId="0" applyFont="1" applyFill="1" applyBorder="1" applyAlignment="1">
      <alignment horizontal="justify" vertical="top" wrapText="1"/>
    </xf>
    <xf numFmtId="3" fontId="27" fillId="50" borderId="10" xfId="0" applyNumberFormat="1" applyFont="1" applyFill="1" applyBorder="1" applyAlignment="1">
      <alignment horizontal="right" vertical="center" wrapText="1"/>
    </xf>
    <xf numFmtId="2" fontId="30" fillId="43" borderId="11" xfId="86" applyNumberFormat="1" applyFont="1" applyFill="1" applyBorder="1" applyAlignment="1">
      <alignment horizontal="justify" vertical="top" wrapText="1"/>
      <protection/>
    </xf>
    <xf numFmtId="0" fontId="55" fillId="0" borderId="0" xfId="0" applyFont="1" applyAlignment="1">
      <alignment vertical="center"/>
    </xf>
    <xf numFmtId="0" fontId="60" fillId="0" borderId="0" xfId="0" applyFont="1" applyAlignment="1">
      <alignment wrapText="1"/>
    </xf>
    <xf numFmtId="0" fontId="56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9" fillId="0" borderId="0" xfId="0" applyFont="1" applyAlignment="1">
      <alignment/>
    </xf>
    <xf numFmtId="0" fontId="59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top"/>
    </xf>
    <xf numFmtId="0" fontId="54" fillId="0" borderId="10" xfId="0" applyFont="1" applyBorder="1" applyAlignment="1">
      <alignment vertical="top"/>
    </xf>
    <xf numFmtId="0" fontId="59" fillId="0" borderId="10" xfId="0" applyFont="1" applyBorder="1" applyAlignment="1">
      <alignment horizontal="center" vertical="top"/>
    </xf>
    <xf numFmtId="0" fontId="59" fillId="0" borderId="10" xfId="0" applyFont="1" applyBorder="1" applyAlignment="1">
      <alignment/>
    </xf>
    <xf numFmtId="0" fontId="56" fillId="0" borderId="17" xfId="0" applyFont="1" applyBorder="1" applyAlignment="1">
      <alignment horizontal="center" vertical="top"/>
    </xf>
    <xf numFmtId="3" fontId="59" fillId="0" borderId="10" xfId="0" applyNumberFormat="1" applyFont="1" applyBorder="1" applyAlignment="1">
      <alignment horizontal="center" vertical="center"/>
    </xf>
    <xf numFmtId="3" fontId="59" fillId="0" borderId="14" xfId="0" applyNumberFormat="1" applyFont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 vertical="top" wrapText="1"/>
    </xf>
    <xf numFmtId="0" fontId="56" fillId="0" borderId="11" xfId="0" applyFont="1" applyBorder="1" applyAlignment="1">
      <alignment/>
    </xf>
    <xf numFmtId="0" fontId="55" fillId="0" borderId="10" xfId="0" applyFont="1" applyBorder="1" applyAlignment="1">
      <alignment vertical="top" wrapText="1"/>
    </xf>
    <xf numFmtId="3" fontId="53" fillId="0" borderId="14" xfId="0" applyNumberFormat="1" applyFont="1" applyBorder="1" applyAlignment="1">
      <alignment horizontal="center" vertical="top"/>
    </xf>
    <xf numFmtId="3" fontId="59" fillId="0" borderId="14" xfId="0" applyNumberFormat="1" applyFont="1" applyBorder="1" applyAlignment="1">
      <alignment horizontal="center" vertical="top"/>
    </xf>
    <xf numFmtId="0" fontId="53" fillId="0" borderId="0" xfId="0" applyFont="1" applyAlignment="1">
      <alignment horizontal="center" wrapText="1"/>
    </xf>
    <xf numFmtId="0" fontId="56" fillId="0" borderId="11" xfId="0" applyFont="1" applyBorder="1" applyAlignment="1">
      <alignment horizontal="center" vertical="top"/>
    </xf>
    <xf numFmtId="0" fontId="59" fillId="0" borderId="14" xfId="0" applyFont="1" applyBorder="1" applyAlignment="1">
      <alignment horizontal="center" vertical="top"/>
    </xf>
    <xf numFmtId="0" fontId="54" fillId="0" borderId="0" xfId="0" applyFont="1" applyAlignment="1">
      <alignment vertical="center"/>
    </xf>
    <xf numFmtId="0" fontId="0" fillId="0" borderId="10" xfId="0" applyBorder="1" applyAlignment="1">
      <alignment/>
    </xf>
    <xf numFmtId="0" fontId="54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56" fillId="0" borderId="10" xfId="0" applyFont="1" applyBorder="1" applyAlignment="1">
      <alignment horizontal="justify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24" fillId="0" borderId="10" xfId="71" applyFont="1" applyBorder="1" applyAlignment="1">
      <alignment horizontal="center" vertical="center" wrapText="1"/>
      <protection/>
    </xf>
    <xf numFmtId="3" fontId="57" fillId="0" borderId="10" xfId="0" applyNumberFormat="1" applyFont="1" applyBorder="1" applyAlignment="1">
      <alignment horizontal="center" vertical="center"/>
    </xf>
    <xf numFmtId="3" fontId="30" fillId="0" borderId="15" xfId="0" applyNumberFormat="1" applyFont="1" applyBorder="1" applyAlignment="1">
      <alignment vertical="center"/>
    </xf>
    <xf numFmtId="3" fontId="55" fillId="41" borderId="10" xfId="0" applyNumberFormat="1" applyFont="1" applyFill="1" applyBorder="1" applyAlignment="1">
      <alignment horizontal="right" vertical="center"/>
    </xf>
    <xf numFmtId="3" fontId="36" fillId="46" borderId="25" xfId="0" applyNumberFormat="1" applyFont="1" applyFill="1" applyBorder="1" applyAlignment="1">
      <alignment horizontal="right" vertical="center" wrapText="1"/>
    </xf>
    <xf numFmtId="3" fontId="27" fillId="36" borderId="10" xfId="0" applyNumberFormat="1" applyFont="1" applyFill="1" applyBorder="1" applyAlignment="1">
      <alignment horizontal="right" vertical="center" wrapText="1"/>
    </xf>
    <xf numFmtId="3" fontId="27" fillId="45" borderId="10" xfId="0" applyNumberFormat="1" applyFont="1" applyFill="1" applyBorder="1" applyAlignment="1">
      <alignment horizontal="right" vertical="center" wrapText="1"/>
    </xf>
    <xf numFmtId="3" fontId="30" fillId="30" borderId="10" xfId="76" applyNumberFormat="1" applyFont="1" applyFill="1" applyBorder="1" applyAlignment="1">
      <alignment horizontal="right" vertical="center" wrapText="1"/>
      <protection/>
    </xf>
    <xf numFmtId="3" fontId="30" fillId="30" borderId="10" xfId="86" applyNumberFormat="1" applyFont="1" applyFill="1" applyBorder="1" applyAlignment="1">
      <alignment horizontal="right" vertical="center" wrapText="1"/>
      <protection/>
    </xf>
    <xf numFmtId="3" fontId="55" fillId="36" borderId="10" xfId="0" applyNumberFormat="1" applyFont="1" applyFill="1" applyBorder="1" applyAlignment="1">
      <alignment horizontal="right" vertical="center"/>
    </xf>
    <xf numFmtId="3" fontId="54" fillId="43" borderId="10" xfId="0" applyNumberFormat="1" applyFont="1" applyFill="1" applyBorder="1" applyAlignment="1">
      <alignment horizontal="right" vertical="center"/>
    </xf>
    <xf numFmtId="3" fontId="55" fillId="45" borderId="10" xfId="0" applyNumberFormat="1" applyFont="1" applyFill="1" applyBorder="1" applyAlignment="1">
      <alignment horizontal="right" vertical="center"/>
    </xf>
    <xf numFmtId="3" fontId="54" fillId="43" borderId="10" xfId="0" applyNumberFormat="1" applyFont="1" applyFill="1" applyBorder="1" applyAlignment="1">
      <alignment vertical="center"/>
    </xf>
    <xf numFmtId="3" fontId="54" fillId="30" borderId="10" xfId="0" applyNumberFormat="1" applyFont="1" applyFill="1" applyBorder="1" applyAlignment="1">
      <alignment horizontal="right" vertical="center"/>
    </xf>
    <xf numFmtId="3" fontId="54" fillId="30" borderId="10" xfId="0" applyNumberFormat="1" applyFont="1" applyFill="1" applyBorder="1" applyAlignment="1">
      <alignment vertical="center"/>
    </xf>
    <xf numFmtId="3" fontId="36" fillId="52" borderId="10" xfId="0" applyNumberFormat="1" applyFont="1" applyFill="1" applyBorder="1" applyAlignment="1">
      <alignment horizontal="right" vertical="center" wrapText="1"/>
    </xf>
    <xf numFmtId="0" fontId="54" fillId="43" borderId="11" xfId="0" applyFont="1" applyFill="1" applyBorder="1" applyAlignment="1">
      <alignment horizontal="left" vertical="top" wrapText="1"/>
    </xf>
    <xf numFmtId="49" fontId="36" fillId="43" borderId="17" xfId="0" applyNumberFormat="1" applyFont="1" applyFill="1" applyBorder="1" applyAlignment="1">
      <alignment horizontal="right" vertical="center" wrapText="1"/>
    </xf>
    <xf numFmtId="0" fontId="55" fillId="53" borderId="11" xfId="0" applyFont="1" applyFill="1" applyBorder="1" applyAlignment="1">
      <alignment/>
    </xf>
    <xf numFmtId="49" fontId="55" fillId="53" borderId="12" xfId="0" applyNumberFormat="1" applyFont="1" applyFill="1" applyBorder="1" applyAlignment="1">
      <alignment horizontal="center" vertical="center"/>
    </xf>
    <xf numFmtId="49" fontId="55" fillId="53" borderId="34" xfId="0" applyNumberFormat="1" applyFont="1" applyFill="1" applyBorder="1" applyAlignment="1">
      <alignment horizontal="center" vertical="center"/>
    </xf>
    <xf numFmtId="49" fontId="55" fillId="53" borderId="13" xfId="0" applyNumberFormat="1" applyFont="1" applyFill="1" applyBorder="1" applyAlignment="1">
      <alignment horizontal="center" vertical="center"/>
    </xf>
    <xf numFmtId="49" fontId="55" fillId="53" borderId="14" xfId="0" applyNumberFormat="1" applyFont="1" applyFill="1" applyBorder="1" applyAlignment="1">
      <alignment horizontal="center" vertical="center"/>
    </xf>
    <xf numFmtId="3" fontId="5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4" fillId="0" borderId="10" xfId="0" applyNumberFormat="1" applyFont="1" applyBorder="1" applyAlignment="1">
      <alignment horizontal="center" vertical="center" wrapText="1"/>
    </xf>
    <xf numFmtId="3" fontId="55" fillId="53" borderId="10" xfId="0" applyNumberFormat="1" applyFont="1" applyFill="1" applyBorder="1" applyAlignment="1">
      <alignment horizontal="right" vertical="center"/>
    </xf>
    <xf numFmtId="3" fontId="54" fillId="41" borderId="10" xfId="0" applyNumberFormat="1" applyFont="1" applyFill="1" applyBorder="1" applyAlignment="1">
      <alignment horizontal="right" vertical="center"/>
    </xf>
    <xf numFmtId="3" fontId="54" fillId="45" borderId="10" xfId="0" applyNumberFormat="1" applyFont="1" applyFill="1" applyBorder="1" applyAlignment="1">
      <alignment horizontal="right" vertical="center"/>
    </xf>
    <xf numFmtId="3" fontId="54" fillId="47" borderId="10" xfId="0" applyNumberFormat="1" applyFont="1" applyFill="1" applyBorder="1" applyAlignment="1">
      <alignment horizontal="right" vertical="center"/>
    </xf>
    <xf numFmtId="3" fontId="54" fillId="47" borderId="10" xfId="0" applyNumberFormat="1" applyFont="1" applyFill="1" applyBorder="1" applyAlignment="1">
      <alignment vertical="center"/>
    </xf>
    <xf numFmtId="3" fontId="54" fillId="45" borderId="10" xfId="0" applyNumberFormat="1" applyFont="1" applyFill="1" applyBorder="1" applyAlignment="1">
      <alignment vertical="center"/>
    </xf>
    <xf numFmtId="3" fontId="42" fillId="36" borderId="10" xfId="86" applyNumberFormat="1" applyFont="1" applyFill="1" applyBorder="1" applyAlignment="1">
      <alignment vertical="center" wrapText="1"/>
      <protection/>
    </xf>
    <xf numFmtId="3" fontId="30" fillId="47" borderId="10" xfId="86" applyNumberFormat="1" applyFont="1" applyFill="1" applyBorder="1" applyAlignment="1">
      <alignment vertical="center" wrapText="1"/>
      <protection/>
    </xf>
    <xf numFmtId="3" fontId="54" fillId="48" borderId="10" xfId="0" applyNumberFormat="1" applyFont="1" applyFill="1" applyBorder="1" applyAlignment="1">
      <alignment horizontal="right" vertical="center"/>
    </xf>
    <xf numFmtId="2" fontId="30" fillId="41" borderId="11" xfId="86" applyNumberFormat="1" applyFont="1" applyFill="1" applyBorder="1" applyAlignment="1">
      <alignment horizontal="justify" vertical="top" wrapText="1"/>
      <protection/>
    </xf>
    <xf numFmtId="3" fontId="54" fillId="41" borderId="10" xfId="0" applyNumberFormat="1" applyFont="1" applyFill="1" applyBorder="1" applyAlignment="1">
      <alignment vertical="center"/>
    </xf>
    <xf numFmtId="3" fontId="30" fillId="43" borderId="10" xfId="0" applyNumberFormat="1" applyFont="1" applyFill="1" applyBorder="1" applyAlignment="1">
      <alignment horizontal="right" vertical="center"/>
    </xf>
    <xf numFmtId="0" fontId="55" fillId="0" borderId="0" xfId="0" applyFont="1" applyAlignment="1">
      <alignment horizontal="center" vertical="center"/>
    </xf>
    <xf numFmtId="49" fontId="36" fillId="33" borderId="11" xfId="0" applyNumberFormat="1" applyFont="1" applyFill="1" applyBorder="1" applyAlignment="1">
      <alignment horizontal="center" vertical="center" wrapText="1"/>
    </xf>
    <xf numFmtId="49" fontId="36" fillId="33" borderId="24" xfId="0" applyNumberFormat="1" applyFont="1" applyFill="1" applyBorder="1" applyAlignment="1">
      <alignment horizontal="center" vertical="center" wrapText="1"/>
    </xf>
    <xf numFmtId="49" fontId="36" fillId="33" borderId="14" xfId="0" applyNumberFormat="1" applyFont="1" applyFill="1" applyBorder="1" applyAlignment="1">
      <alignment horizontal="center" vertical="center" wrapText="1"/>
    </xf>
    <xf numFmtId="49" fontId="36" fillId="30" borderId="11" xfId="0" applyNumberFormat="1" applyFont="1" applyFill="1" applyBorder="1" applyAlignment="1">
      <alignment horizontal="right" vertical="center" wrapText="1"/>
    </xf>
    <xf numFmtId="0" fontId="53" fillId="0" borderId="0" xfId="0" applyFont="1" applyAlignment="1">
      <alignment horizontal="center"/>
    </xf>
    <xf numFmtId="0" fontId="59" fillId="0" borderId="11" xfId="0" applyFont="1" applyBorder="1" applyAlignment="1">
      <alignment horizontal="center" vertical="center" wrapText="1"/>
    </xf>
    <xf numFmtId="49" fontId="30" fillId="0" borderId="0" xfId="0" applyNumberFormat="1" applyFont="1" applyAlignment="1">
      <alignment vertical="center" wrapText="1"/>
    </xf>
    <xf numFmtId="0" fontId="25" fillId="0" borderId="0" xfId="0" applyFont="1" applyAlignment="1">
      <alignment/>
    </xf>
    <xf numFmtId="0" fontId="30" fillId="0" borderId="0" xfId="0" applyFont="1" applyAlignment="1">
      <alignment horizontal="right" vertical="center" wrapText="1"/>
    </xf>
    <xf numFmtId="0" fontId="30" fillId="0" borderId="0" xfId="0" applyFont="1" applyAlignment="1">
      <alignment vertical="center" wrapText="1"/>
    </xf>
    <xf numFmtId="0" fontId="32" fillId="0" borderId="0" xfId="74" applyFont="1" applyAlignment="1">
      <alignment vertical="top"/>
      <protection/>
    </xf>
    <xf numFmtId="3" fontId="24" fillId="0" borderId="10" xfId="75" applyNumberFormat="1" applyFont="1" applyBorder="1" applyAlignment="1">
      <alignment horizontal="center" vertical="center" wrapText="1"/>
      <protection/>
    </xf>
    <xf numFmtId="3" fontId="53" fillId="29" borderId="14" xfId="0" applyNumberFormat="1" applyFont="1" applyFill="1" applyBorder="1" applyAlignment="1">
      <alignment horizontal="right" vertical="center"/>
    </xf>
    <xf numFmtId="3" fontId="55" fillId="49" borderId="14" xfId="0" applyNumberFormat="1" applyFont="1" applyFill="1" applyBorder="1" applyAlignment="1">
      <alignment horizontal="right" vertical="center"/>
    </xf>
    <xf numFmtId="3" fontId="30" fillId="30" borderId="10" xfId="73" applyNumberFormat="1" applyFont="1" applyFill="1" applyBorder="1" applyAlignment="1">
      <alignment vertical="center"/>
      <protection/>
    </xf>
    <xf numFmtId="3" fontId="24" fillId="0" borderId="10" xfId="73" applyNumberFormat="1" applyFont="1" applyBorder="1" applyAlignment="1">
      <alignment vertical="center"/>
      <protection/>
    </xf>
    <xf numFmtId="3" fontId="26" fillId="49" borderId="10" xfId="73" applyNumberFormat="1" applyFont="1" applyFill="1" applyBorder="1" applyAlignment="1">
      <alignment vertical="center"/>
      <protection/>
    </xf>
    <xf numFmtId="3" fontId="30" fillId="24" borderId="10" xfId="73" applyNumberFormat="1" applyFont="1" applyFill="1" applyBorder="1" applyAlignment="1">
      <alignment vertical="center"/>
      <protection/>
    </xf>
    <xf numFmtId="3" fontId="30" fillId="29" borderId="10" xfId="73" applyNumberFormat="1" applyFont="1" applyFill="1" applyBorder="1" applyAlignment="1">
      <alignment vertical="center"/>
      <protection/>
    </xf>
    <xf numFmtId="49" fontId="36" fillId="0" borderId="10" xfId="71" applyNumberFormat="1" applyFont="1" applyBorder="1" applyAlignment="1">
      <alignment horizontal="center" wrapText="1"/>
      <protection/>
    </xf>
    <xf numFmtId="0" fontId="30" fillId="0" borderId="10" xfId="78" applyFont="1" applyBorder="1">
      <alignment/>
      <protection/>
    </xf>
    <xf numFmtId="49" fontId="36" fillId="0" borderId="10" xfId="71" applyNumberFormat="1" applyFont="1" applyBorder="1" applyAlignment="1">
      <alignment horizontal="center" vertical="top" wrapText="1"/>
      <protection/>
    </xf>
    <xf numFmtId="0" fontId="0" fillId="0" borderId="0" xfId="71" applyAlignment="1">
      <alignment horizontal="center"/>
      <protection/>
    </xf>
    <xf numFmtId="0" fontId="42" fillId="10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left" vertical="top" wrapText="1"/>
    </xf>
    <xf numFmtId="3" fontId="32" fillId="0" borderId="0" xfId="74" applyNumberFormat="1" applyFont="1" applyAlignment="1">
      <alignment vertical="top"/>
      <protection/>
    </xf>
    <xf numFmtId="0" fontId="25" fillId="0" borderId="0" xfId="76" applyFont="1">
      <alignment/>
      <protection/>
    </xf>
    <xf numFmtId="0" fontId="27" fillId="39" borderId="10" xfId="0" applyFont="1" applyFill="1" applyBorder="1" applyAlignment="1">
      <alignment vertical="center" wrapText="1"/>
    </xf>
    <xf numFmtId="49" fontId="27" fillId="45" borderId="11" xfId="0" applyNumberFormat="1" applyFont="1" applyFill="1" applyBorder="1" applyAlignment="1">
      <alignment horizontal="right" vertical="center" wrapText="1"/>
    </xf>
    <xf numFmtId="49" fontId="30" fillId="0" borderId="14" xfId="86" applyNumberFormat="1" applyFont="1" applyBorder="1" applyAlignment="1">
      <alignment horizontal="center" vertical="center" wrapText="1"/>
      <protection/>
    </xf>
    <xf numFmtId="3" fontId="30" fillId="0" borderId="10" xfId="86" applyNumberFormat="1" applyFont="1" applyBorder="1" applyAlignment="1">
      <alignment horizontal="right" vertical="center" wrapText="1"/>
      <protection/>
    </xf>
    <xf numFmtId="0" fontId="57" fillId="0" borderId="28" xfId="0" applyFont="1" applyBorder="1" applyAlignment="1">
      <alignment horizontal="left" vertical="top" wrapText="1"/>
    </xf>
    <xf numFmtId="49" fontId="27" fillId="36" borderId="10" xfId="0" applyNumberFormat="1" applyFont="1" applyFill="1" applyBorder="1" applyAlignment="1">
      <alignment horizontal="center" vertical="top" wrapText="1"/>
    </xf>
    <xf numFmtId="49" fontId="27" fillId="36" borderId="11" xfId="0" applyNumberFormat="1" applyFont="1" applyFill="1" applyBorder="1" applyAlignment="1">
      <alignment horizontal="center" vertical="top" wrapText="1"/>
    </xf>
    <xf numFmtId="49" fontId="27" fillId="36" borderId="19" xfId="0" applyNumberFormat="1" applyFont="1" applyFill="1" applyBorder="1" applyAlignment="1">
      <alignment horizontal="right" vertical="top" wrapText="1"/>
    </xf>
    <xf numFmtId="49" fontId="27" fillId="36" borderId="20" xfId="0" applyNumberFormat="1" applyFont="1" applyFill="1" applyBorder="1" applyAlignment="1">
      <alignment vertical="top" wrapText="1"/>
    </xf>
    <xf numFmtId="49" fontId="42" fillId="36" borderId="10" xfId="86" applyNumberFormat="1" applyFont="1" applyFill="1" applyBorder="1" applyAlignment="1">
      <alignment horizontal="center" vertical="top" wrapText="1"/>
      <protection/>
    </xf>
    <xf numFmtId="3" fontId="42" fillId="36" borderId="10" xfId="86" applyNumberFormat="1" applyFont="1" applyFill="1" applyBorder="1" applyAlignment="1">
      <alignment vertical="top" wrapText="1"/>
      <protection/>
    </xf>
    <xf numFmtId="49" fontId="27" fillId="45" borderId="10" xfId="0" applyNumberFormat="1" applyFont="1" applyFill="1" applyBorder="1" applyAlignment="1">
      <alignment horizontal="center" vertical="top" wrapText="1"/>
    </xf>
    <xf numFmtId="49" fontId="27" fillId="46" borderId="11" xfId="0" applyNumberFormat="1" applyFont="1" applyFill="1" applyBorder="1" applyAlignment="1">
      <alignment horizontal="right" vertical="top" wrapText="1"/>
    </xf>
    <xf numFmtId="49" fontId="27" fillId="45" borderId="20" xfId="0" applyNumberFormat="1" applyFont="1" applyFill="1" applyBorder="1" applyAlignment="1">
      <alignment vertical="top" wrapText="1"/>
    </xf>
    <xf numFmtId="49" fontId="42" fillId="45" borderId="10" xfId="86" applyNumberFormat="1" applyFont="1" applyFill="1" applyBorder="1" applyAlignment="1">
      <alignment horizontal="center" vertical="top" wrapText="1"/>
      <protection/>
    </xf>
    <xf numFmtId="3" fontId="42" fillId="45" borderId="10" xfId="86" applyNumberFormat="1" applyFont="1" applyFill="1" applyBorder="1" applyAlignment="1">
      <alignment vertical="top" wrapText="1"/>
      <protection/>
    </xf>
    <xf numFmtId="0" fontId="30" fillId="30" borderId="11" xfId="0" applyFont="1" applyFill="1" applyBorder="1" applyAlignment="1">
      <alignment horizontal="justify" vertical="top" wrapText="1"/>
    </xf>
    <xf numFmtId="49" fontId="36" fillId="33" borderId="11" xfId="0" applyNumberFormat="1" applyFont="1" applyFill="1" applyBorder="1" applyAlignment="1">
      <alignment horizontal="right" vertical="top" wrapText="1"/>
    </xf>
    <xf numFmtId="49" fontId="36" fillId="30" borderId="20" xfId="0" applyNumberFormat="1" applyFont="1" applyFill="1" applyBorder="1" applyAlignment="1">
      <alignment vertical="top" wrapText="1"/>
    </xf>
    <xf numFmtId="3" fontId="36" fillId="43" borderId="10" xfId="0" applyNumberFormat="1" applyFont="1" applyFill="1" applyBorder="1" applyAlignment="1">
      <alignment vertical="top" wrapText="1"/>
    </xf>
    <xf numFmtId="0" fontId="36" fillId="0" borderId="16" xfId="0" applyFont="1" applyBorder="1" applyAlignment="1">
      <alignment horizontal="justify" vertical="top" wrapText="1"/>
    </xf>
    <xf numFmtId="49" fontId="54" fillId="30" borderId="11" xfId="0" applyNumberFormat="1" applyFont="1" applyFill="1" applyBorder="1" applyAlignment="1">
      <alignment vertical="center"/>
    </xf>
    <xf numFmtId="49" fontId="54" fillId="30" borderId="14" xfId="0" applyNumberFormat="1" applyFont="1" applyFill="1" applyBorder="1" applyAlignment="1">
      <alignment vertical="center"/>
    </xf>
    <xf numFmtId="3" fontId="54" fillId="43" borderId="11" xfId="0" applyNumberFormat="1" applyFont="1" applyFill="1" applyBorder="1" applyAlignment="1">
      <alignment vertical="center"/>
    </xf>
    <xf numFmtId="3" fontId="54" fillId="0" borderId="11" xfId="0" applyNumberFormat="1" applyFont="1" applyBorder="1" applyAlignment="1">
      <alignment vertical="center"/>
    </xf>
    <xf numFmtId="0" fontId="24" fillId="0" borderId="0" xfId="76" applyFont="1" applyAlignment="1">
      <alignment vertical="center" wrapText="1"/>
      <protection/>
    </xf>
    <xf numFmtId="49" fontId="27" fillId="46" borderId="13" xfId="0" applyNumberFormat="1" applyFont="1" applyFill="1" applyBorder="1" applyAlignment="1">
      <alignment horizontal="left" vertical="center" wrapText="1"/>
    </xf>
    <xf numFmtId="49" fontId="36" fillId="0" borderId="12" xfId="0" applyNumberFormat="1" applyFont="1" applyBorder="1" applyAlignment="1">
      <alignment horizontal="right" vertical="center" wrapText="1"/>
    </xf>
    <xf numFmtId="49" fontId="36" fillId="0" borderId="13" xfId="0" applyNumberFormat="1" applyFont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36" fillId="0" borderId="11" xfId="0" applyFont="1" applyBorder="1" applyAlignment="1">
      <alignment horizontal="right" vertical="center" wrapText="1"/>
    </xf>
    <xf numFmtId="49" fontId="36" fillId="0" borderId="14" xfId="0" applyNumberFormat="1" applyFont="1" applyBorder="1" applyAlignment="1">
      <alignment horizontal="left" vertical="center" wrapText="1"/>
    </xf>
    <xf numFmtId="0" fontId="57" fillId="0" borderId="27" xfId="0" applyFont="1" applyBorder="1" applyAlignment="1">
      <alignment horizontal="left" vertical="top" wrapText="1"/>
    </xf>
    <xf numFmtId="0" fontId="26" fillId="0" borderId="0" xfId="76" applyFont="1" applyAlignment="1">
      <alignment vertical="center" wrapText="1"/>
      <protection/>
    </xf>
    <xf numFmtId="0" fontId="36" fillId="0" borderId="18" xfId="0" applyFont="1" applyBorder="1" applyAlignment="1">
      <alignment horizontal="justify" vertical="top" wrapText="1"/>
    </xf>
    <xf numFmtId="49" fontId="36" fillId="0" borderId="18" xfId="0" applyNumberFormat="1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49" fontId="36" fillId="0" borderId="35" xfId="0" applyNumberFormat="1" applyFont="1" applyBorder="1" applyAlignment="1">
      <alignment horizontal="center" vertical="center" wrapText="1"/>
    </xf>
    <xf numFmtId="3" fontId="36" fillId="0" borderId="17" xfId="0" applyNumberFormat="1" applyFont="1" applyBorder="1" applyAlignment="1">
      <alignment horizontal="right" vertical="center" wrapText="1"/>
    </xf>
    <xf numFmtId="49" fontId="36" fillId="0" borderId="29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top" wrapText="1"/>
    </xf>
    <xf numFmtId="0" fontId="55" fillId="38" borderId="10" xfId="0" applyFont="1" applyFill="1" applyBorder="1" applyAlignment="1">
      <alignment vertical="top" wrapText="1"/>
    </xf>
    <xf numFmtId="49" fontId="27" fillId="38" borderId="10" xfId="0" applyNumberFormat="1" applyFont="1" applyFill="1" applyBorder="1" applyAlignment="1">
      <alignment horizontal="center" vertical="center" wrapText="1"/>
    </xf>
    <xf numFmtId="49" fontId="27" fillId="39" borderId="11" xfId="0" applyNumberFormat="1" applyFont="1" applyFill="1" applyBorder="1" applyAlignment="1">
      <alignment horizontal="right" vertical="center" wrapText="1"/>
    </xf>
    <xf numFmtId="49" fontId="27" fillId="39" borderId="14" xfId="0" applyNumberFormat="1" applyFont="1" applyFill="1" applyBorder="1" applyAlignment="1">
      <alignment horizontal="left" vertical="center" wrapText="1"/>
    </xf>
    <xf numFmtId="3" fontId="27" fillId="38" borderId="10" xfId="0" applyNumberFormat="1" applyFont="1" applyFill="1" applyBorder="1" applyAlignment="1">
      <alignment horizontal="right" vertical="center" wrapText="1"/>
    </xf>
    <xf numFmtId="49" fontId="27" fillId="45" borderId="14" xfId="0" applyNumberFormat="1" applyFont="1" applyFill="1" applyBorder="1" applyAlignment="1">
      <alignment vertical="center" wrapText="1"/>
    </xf>
    <xf numFmtId="49" fontId="30" fillId="0" borderId="14" xfId="76" applyNumberFormat="1" applyFont="1" applyBorder="1" applyAlignment="1">
      <alignment horizontal="center" vertical="center" wrapText="1"/>
      <protection/>
    </xf>
    <xf numFmtId="3" fontId="30" fillId="0" borderId="10" xfId="76" applyNumberFormat="1" applyFont="1" applyBorder="1" applyAlignment="1">
      <alignment horizontal="right" vertical="center" wrapText="1"/>
      <protection/>
    </xf>
    <xf numFmtId="0" fontId="27" fillId="36" borderId="0" xfId="0" applyFont="1" applyFill="1" applyAlignment="1">
      <alignment horizontal="justify" vertical="top" wrapText="1"/>
    </xf>
    <xf numFmtId="3" fontId="22" fillId="0" borderId="0" xfId="0" applyNumberFormat="1" applyFont="1" applyAlignment="1">
      <alignment vertical="center" wrapText="1"/>
    </xf>
    <xf numFmtId="3" fontId="22" fillId="0" borderId="0" xfId="0" applyNumberFormat="1" applyFont="1" applyAlignment="1">
      <alignment/>
    </xf>
    <xf numFmtId="49" fontId="55" fillId="38" borderId="10" xfId="0" applyNumberFormat="1" applyFont="1" applyFill="1" applyBorder="1" applyAlignment="1">
      <alignment horizontal="center" vertical="center" wrapText="1"/>
    </xf>
    <xf numFmtId="49" fontId="27" fillId="39" borderId="10" xfId="0" applyNumberFormat="1" applyFont="1" applyFill="1" applyBorder="1" applyAlignment="1">
      <alignment horizontal="center" vertical="center" wrapText="1"/>
    </xf>
    <xf numFmtId="49" fontId="27" fillId="39" borderId="11" xfId="0" applyNumberFormat="1" applyFont="1" applyFill="1" applyBorder="1" applyAlignment="1">
      <alignment horizontal="center" vertical="center" wrapText="1"/>
    </xf>
    <xf numFmtId="49" fontId="27" fillId="39" borderId="12" xfId="0" applyNumberFormat="1" applyFont="1" applyFill="1" applyBorder="1" applyAlignment="1">
      <alignment horizontal="center" vertical="center" wrapText="1"/>
    </xf>
    <xf numFmtId="49" fontId="27" fillId="39" borderId="13" xfId="0" applyNumberFormat="1" applyFont="1" applyFill="1" applyBorder="1" applyAlignment="1">
      <alignment horizontal="center" vertical="center" wrapText="1"/>
    </xf>
    <xf numFmtId="49" fontId="27" fillId="39" borderId="14" xfId="0" applyNumberFormat="1" applyFont="1" applyFill="1" applyBorder="1" applyAlignment="1">
      <alignment horizontal="center" vertical="center" wrapText="1"/>
    </xf>
    <xf numFmtId="3" fontId="27" fillId="39" borderId="10" xfId="0" applyNumberFormat="1" applyFont="1" applyFill="1" applyBorder="1" applyAlignment="1">
      <alignment horizontal="right" vertical="center" wrapText="1"/>
    </xf>
    <xf numFmtId="49" fontId="55" fillId="41" borderId="10" xfId="0" applyNumberFormat="1" applyFont="1" applyFill="1" applyBorder="1" applyAlignment="1">
      <alignment horizontal="center" vertical="center" wrapText="1"/>
    </xf>
    <xf numFmtId="49" fontId="27" fillId="41" borderId="11" xfId="0" applyNumberFormat="1" applyFont="1" applyFill="1" applyBorder="1" applyAlignment="1">
      <alignment horizontal="right" vertical="center" wrapText="1"/>
    </xf>
    <xf numFmtId="49" fontId="27" fillId="41" borderId="14" xfId="0" applyNumberFormat="1" applyFont="1" applyFill="1" applyBorder="1" applyAlignment="1">
      <alignment vertical="center" wrapText="1"/>
    </xf>
    <xf numFmtId="0" fontId="58" fillId="45" borderId="10" xfId="0" applyFont="1" applyFill="1" applyBorder="1" applyAlignment="1">
      <alignment vertical="top" wrapText="1"/>
    </xf>
    <xf numFmtId="0" fontId="36" fillId="0" borderId="0" xfId="0" applyFont="1" applyAlignment="1">
      <alignment horizontal="justify" vertical="top" wrapText="1"/>
    </xf>
    <xf numFmtId="0" fontId="57" fillId="0" borderId="25" xfId="0" applyFont="1" applyBorder="1" applyAlignment="1">
      <alignment horizontal="left" vertical="top" wrapText="1"/>
    </xf>
    <xf numFmtId="49" fontId="54" fillId="45" borderId="11" xfId="0" applyNumberFormat="1" applyFont="1" applyFill="1" applyBorder="1" applyAlignment="1">
      <alignment horizontal="center" vertical="center"/>
    </xf>
    <xf numFmtId="49" fontId="54" fillId="45" borderId="24" xfId="0" applyNumberFormat="1" applyFont="1" applyFill="1" applyBorder="1" applyAlignment="1">
      <alignment horizontal="center" vertical="center"/>
    </xf>
    <xf numFmtId="49" fontId="54" fillId="45" borderId="14" xfId="0" applyNumberFormat="1" applyFont="1" applyFill="1" applyBorder="1" applyAlignment="1">
      <alignment horizontal="center" vertical="center"/>
    </xf>
    <xf numFmtId="0" fontId="30" fillId="41" borderId="10" xfId="0" applyFont="1" applyFill="1" applyBorder="1" applyAlignment="1">
      <alignment horizontal="justify" vertical="top" wrapText="1"/>
    </xf>
    <xf numFmtId="0" fontId="59" fillId="0" borderId="0" xfId="0" applyFont="1" applyAlignment="1">
      <alignment vertical="center"/>
    </xf>
    <xf numFmtId="0" fontId="29" fillId="0" borderId="0" xfId="0" applyFont="1" applyAlignment="1">
      <alignment/>
    </xf>
    <xf numFmtId="49" fontId="24" fillId="0" borderId="0" xfId="0" applyNumberFormat="1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9" fillId="0" borderId="0" xfId="0" applyFont="1" applyAlignment="1">
      <alignment horizontal="center"/>
    </xf>
    <xf numFmtId="0" fontId="53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54" fillId="0" borderId="0" xfId="0" applyFont="1" applyAlignment="1">
      <alignment horizontal="right"/>
    </xf>
    <xf numFmtId="0" fontId="54" fillId="0" borderId="10" xfId="0" applyFont="1" applyBorder="1" applyAlignment="1">
      <alignment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vertical="center" wrapText="1"/>
    </xf>
    <xf numFmtId="3" fontId="55" fillId="35" borderId="10" xfId="0" applyNumberFormat="1" applyFont="1" applyFill="1" applyBorder="1" applyAlignment="1">
      <alignment horizontal="center" vertical="center" wrapText="1"/>
    </xf>
    <xf numFmtId="49" fontId="26" fillId="49" borderId="10" xfId="72" applyNumberFormat="1" applyFont="1" applyFill="1" applyBorder="1" applyAlignment="1">
      <alignment horizontal="center" vertical="center"/>
      <protection/>
    </xf>
    <xf numFmtId="0" fontId="24" fillId="45" borderId="10" xfId="0" applyFont="1" applyFill="1" applyBorder="1" applyAlignment="1">
      <alignment horizontal="left" vertical="top" wrapText="1"/>
    </xf>
    <xf numFmtId="0" fontId="61" fillId="45" borderId="10" xfId="0" applyFont="1" applyFill="1" applyBorder="1" applyAlignment="1">
      <alignment horizontal="center"/>
    </xf>
    <xf numFmtId="0" fontId="59" fillId="45" borderId="10" xfId="0" applyFont="1" applyFill="1" applyBorder="1" applyAlignment="1">
      <alignment horizontal="justify" vertical="center" wrapText="1"/>
    </xf>
    <xf numFmtId="3" fontId="54" fillId="45" borderId="14" xfId="0" applyNumberFormat="1" applyFont="1" applyFill="1" applyBorder="1" applyAlignment="1">
      <alignment horizontal="center" vertical="center"/>
    </xf>
    <xf numFmtId="0" fontId="59" fillId="49" borderId="11" xfId="0" applyFont="1" applyFill="1" applyBorder="1" applyAlignment="1">
      <alignment horizontal="center" vertical="center" wrapText="1"/>
    </xf>
    <xf numFmtId="0" fontId="59" fillId="49" borderId="10" xfId="0" applyFont="1" applyFill="1" applyBorder="1" applyAlignment="1">
      <alignment horizontal="justify" vertical="center" wrapText="1"/>
    </xf>
    <xf numFmtId="3" fontId="54" fillId="49" borderId="14" xfId="0" applyNumberFormat="1" applyFont="1" applyFill="1" applyBorder="1" applyAlignment="1">
      <alignment horizontal="center" vertical="center"/>
    </xf>
    <xf numFmtId="0" fontId="24" fillId="29" borderId="10" xfId="0" applyFont="1" applyFill="1" applyBorder="1" applyAlignment="1">
      <alignment horizontal="center" vertical="center" wrapText="1"/>
    </xf>
    <xf numFmtId="0" fontId="62" fillId="29" borderId="10" xfId="0" applyFont="1" applyFill="1" applyBorder="1" applyAlignment="1">
      <alignment horizontal="left" vertical="top" wrapText="1"/>
    </xf>
    <xf numFmtId="0" fontId="24" fillId="29" borderId="10" xfId="0" applyFont="1" applyFill="1" applyBorder="1" applyAlignment="1">
      <alignment horizontal="left" vertical="center" wrapText="1"/>
    </xf>
    <xf numFmtId="3" fontId="30" fillId="29" borderId="10" xfId="0" applyNumberFormat="1" applyFont="1" applyFill="1" applyBorder="1" applyAlignment="1">
      <alignment horizontal="center" vertical="center"/>
    </xf>
    <xf numFmtId="0" fontId="24" fillId="54" borderId="10" xfId="0" applyFont="1" applyFill="1" applyBorder="1" applyAlignment="1">
      <alignment horizontal="center" vertical="center" wrapText="1"/>
    </xf>
    <xf numFmtId="0" fontId="24" fillId="54" borderId="10" xfId="0" applyFont="1" applyFill="1" applyBorder="1" applyAlignment="1">
      <alignment horizontal="left" vertical="center" wrapText="1"/>
    </xf>
    <xf numFmtId="3" fontId="30" fillId="54" borderId="10" xfId="0" applyNumberFormat="1" applyFont="1" applyFill="1" applyBorder="1" applyAlignment="1">
      <alignment horizontal="center" vertical="center"/>
    </xf>
    <xf numFmtId="3" fontId="30" fillId="24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3" fontId="27" fillId="0" borderId="10" xfId="0" applyNumberFormat="1" applyFont="1" applyBorder="1" applyAlignment="1">
      <alignment horizontal="right" vertical="center" wrapText="1"/>
    </xf>
    <xf numFmtId="0" fontId="42" fillId="39" borderId="10" xfId="0" applyFont="1" applyFill="1" applyBorder="1" applyAlignment="1">
      <alignment horizontal="justify" vertical="top" wrapText="1"/>
    </xf>
    <xf numFmtId="49" fontId="42" fillId="39" borderId="10" xfId="0" applyNumberFormat="1" applyFont="1" applyFill="1" applyBorder="1" applyAlignment="1">
      <alignment horizontal="center" vertical="center" wrapText="1"/>
    </xf>
    <xf numFmtId="49" fontId="42" fillId="39" borderId="11" xfId="0" applyNumberFormat="1" applyFont="1" applyFill="1" applyBorder="1" applyAlignment="1">
      <alignment horizontal="center" vertical="center" wrapText="1"/>
    </xf>
    <xf numFmtId="0" fontId="42" fillId="39" borderId="11" xfId="0" applyFont="1" applyFill="1" applyBorder="1" applyAlignment="1">
      <alignment horizontal="center" vertical="center" wrapText="1"/>
    </xf>
    <xf numFmtId="0" fontId="42" fillId="39" borderId="14" xfId="0" applyFont="1" applyFill="1" applyBorder="1" applyAlignment="1">
      <alignment horizontal="center" vertical="center" wrapText="1"/>
    </xf>
    <xf numFmtId="49" fontId="42" fillId="39" borderId="14" xfId="0" applyNumberFormat="1" applyFont="1" applyFill="1" applyBorder="1" applyAlignment="1">
      <alignment horizontal="center" vertical="center" wrapText="1"/>
    </xf>
    <xf numFmtId="0" fontId="27" fillId="39" borderId="10" xfId="0" applyFont="1" applyFill="1" applyBorder="1" applyAlignment="1">
      <alignment horizontal="justify" vertical="top" wrapText="1"/>
    </xf>
    <xf numFmtId="0" fontId="27" fillId="39" borderId="11" xfId="0" applyFont="1" applyFill="1" applyBorder="1" applyAlignment="1">
      <alignment horizontal="center" vertical="center" wrapText="1"/>
    </xf>
    <xf numFmtId="0" fontId="27" fillId="39" borderId="14" xfId="0" applyFont="1" applyFill="1" applyBorder="1" applyAlignment="1">
      <alignment horizontal="center" vertical="center" wrapText="1"/>
    </xf>
    <xf numFmtId="0" fontId="27" fillId="39" borderId="12" xfId="0" applyFont="1" applyFill="1" applyBorder="1" applyAlignment="1">
      <alignment horizontal="center" vertical="center" wrapText="1"/>
    </xf>
    <xf numFmtId="0" fontId="27" fillId="39" borderId="13" xfId="0" applyFont="1" applyFill="1" applyBorder="1" applyAlignment="1">
      <alignment horizontal="center" vertical="center" wrapText="1"/>
    </xf>
    <xf numFmtId="49" fontId="27" fillId="36" borderId="11" xfId="0" applyNumberFormat="1" applyFont="1" applyFill="1" applyBorder="1" applyAlignment="1">
      <alignment horizontal="right" vertical="center" wrapText="1"/>
    </xf>
    <xf numFmtId="0" fontId="36" fillId="0" borderId="10" xfId="0" applyFont="1" applyFill="1" applyBorder="1" applyAlignment="1">
      <alignment horizontal="justify" vertical="top" wrapText="1"/>
    </xf>
    <xf numFmtId="0" fontId="27" fillId="55" borderId="10" xfId="0" applyFont="1" applyFill="1" applyBorder="1" applyAlignment="1">
      <alignment horizontal="justify" vertical="top" wrapText="1"/>
    </xf>
    <xf numFmtId="3" fontId="54" fillId="36" borderId="10" xfId="0" applyNumberFormat="1" applyFont="1" applyFill="1" applyBorder="1" applyAlignment="1">
      <alignment horizontal="right" vertical="center"/>
    </xf>
    <xf numFmtId="0" fontId="36" fillId="56" borderId="10" xfId="0" applyFont="1" applyFill="1" applyBorder="1" applyAlignment="1">
      <alignment horizontal="justify" vertical="top" wrapText="1"/>
    </xf>
    <xf numFmtId="0" fontId="36" fillId="43" borderId="10" xfId="0" applyFont="1" applyFill="1" applyBorder="1" applyAlignment="1">
      <alignment horizontal="justify" vertical="top" wrapText="1"/>
    </xf>
    <xf numFmtId="0" fontId="36" fillId="55" borderId="10" xfId="0" applyFont="1" applyFill="1" applyBorder="1" applyAlignment="1">
      <alignment horizontal="justify" vertical="top" wrapText="1"/>
    </xf>
    <xf numFmtId="49" fontId="30" fillId="43" borderId="10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vertical="top" wrapText="1"/>
    </xf>
    <xf numFmtId="0" fontId="56" fillId="0" borderId="0" xfId="0" applyFont="1" applyAlignment="1">
      <alignment horizontal="left" vertical="center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54" fillId="0" borderId="27" xfId="0" applyFont="1" applyBorder="1" applyAlignment="1">
      <alignment horizontal="center" vertical="center" wrapText="1"/>
    </xf>
    <xf numFmtId="49" fontId="54" fillId="0" borderId="27" xfId="0" applyNumberFormat="1" applyFont="1" applyBorder="1" applyAlignment="1">
      <alignment horizontal="center" vertical="center" wrapText="1"/>
    </xf>
    <xf numFmtId="3" fontId="63" fillId="57" borderId="27" xfId="0" applyNumberFormat="1" applyFont="1" applyFill="1" applyBorder="1" applyAlignment="1">
      <alignment vertical="top" wrapText="1"/>
    </xf>
    <xf numFmtId="3" fontId="63" fillId="58" borderId="27" xfId="0" applyNumberFormat="1" applyFont="1" applyFill="1" applyBorder="1" applyAlignment="1">
      <alignment vertical="top" wrapText="1"/>
    </xf>
    <xf numFmtId="0" fontId="64" fillId="47" borderId="27" xfId="0" applyFont="1" applyFill="1" applyBorder="1" applyAlignment="1">
      <alignment vertical="top" wrapText="1"/>
    </xf>
    <xf numFmtId="0" fontId="63" fillId="47" borderId="27" xfId="0" applyFont="1" applyFill="1" applyBorder="1" applyAlignment="1">
      <alignment horizontal="center" vertical="top" wrapText="1"/>
    </xf>
    <xf numFmtId="3" fontId="63" fillId="47" borderId="27" xfId="0" applyNumberFormat="1" applyFont="1" applyFill="1" applyBorder="1" applyAlignment="1">
      <alignment vertical="top" wrapText="1"/>
    </xf>
    <xf numFmtId="0" fontId="56" fillId="0" borderId="27" xfId="0" applyFont="1" applyBorder="1" applyAlignment="1">
      <alignment vertical="top" wrapText="1"/>
    </xf>
    <xf numFmtId="0" fontId="65" fillId="0" borderId="27" xfId="0" applyFont="1" applyBorder="1" applyAlignment="1">
      <alignment horizontal="center" vertical="top" wrapText="1"/>
    </xf>
    <xf numFmtId="49" fontId="63" fillId="47" borderId="27" xfId="0" applyNumberFormat="1" applyFont="1" applyFill="1" applyBorder="1" applyAlignment="1">
      <alignment vertical="top" wrapText="1"/>
    </xf>
    <xf numFmtId="3" fontId="0" fillId="0" borderId="27" xfId="0" applyNumberFormat="1" applyBorder="1" applyAlignment="1">
      <alignment vertical="top" wrapText="1"/>
    </xf>
    <xf numFmtId="3" fontId="54" fillId="29" borderId="14" xfId="0" applyNumberFormat="1" applyFont="1" applyFill="1" applyBorder="1" applyAlignment="1">
      <alignment horizontal="right" vertical="center"/>
    </xf>
    <xf numFmtId="3" fontId="42" fillId="10" borderId="10" xfId="0" applyNumberFormat="1" applyFont="1" applyFill="1" applyBorder="1" applyAlignment="1">
      <alignment horizontal="center" vertical="top" wrapText="1"/>
    </xf>
    <xf numFmtId="0" fontId="23" fillId="50" borderId="10" xfId="0" applyFont="1" applyFill="1" applyBorder="1" applyAlignment="1">
      <alignment horizontal="center" vertical="center" wrapText="1"/>
    </xf>
    <xf numFmtId="14" fontId="59" fillId="0" borderId="10" xfId="0" applyNumberFormat="1" applyFont="1" applyBorder="1" applyAlignment="1">
      <alignment/>
    </xf>
    <xf numFmtId="49" fontId="65" fillId="0" borderId="27" xfId="0" applyNumberFormat="1" applyFont="1" applyBorder="1" applyAlignment="1">
      <alignment horizontal="center" vertical="top" wrapText="1"/>
    </xf>
    <xf numFmtId="3" fontId="44" fillId="0" borderId="27" xfId="0" applyNumberFormat="1" applyFont="1" applyBorder="1" applyAlignment="1">
      <alignment vertical="top" wrapText="1"/>
    </xf>
    <xf numFmtId="49" fontId="54" fillId="0" borderId="10" xfId="69" applyNumberFormat="1" applyFont="1" applyBorder="1" applyAlignment="1">
      <alignment horizontal="center" vertical="center"/>
      <protection/>
    </xf>
    <xf numFmtId="0" fontId="54" fillId="0" borderId="10" xfId="69" applyFont="1" applyBorder="1" applyAlignment="1">
      <alignment horizontal="left" vertical="top" wrapText="1"/>
      <protection/>
    </xf>
    <xf numFmtId="49" fontId="54" fillId="41" borderId="10" xfId="69" applyNumberFormat="1" applyFont="1" applyFill="1" applyBorder="1" applyAlignment="1">
      <alignment horizontal="center" vertical="center"/>
      <protection/>
    </xf>
    <xf numFmtId="0" fontId="54" fillId="41" borderId="10" xfId="69" applyFont="1" applyFill="1" applyBorder="1" applyAlignment="1">
      <alignment horizontal="center" vertical="center" wrapText="1"/>
      <protection/>
    </xf>
    <xf numFmtId="0" fontId="57" fillId="0" borderId="10" xfId="69" applyFont="1" applyBorder="1" applyAlignment="1">
      <alignment vertical="top" wrapText="1"/>
      <protection/>
    </xf>
    <xf numFmtId="0" fontId="54" fillId="41" borderId="11" xfId="69" applyFont="1" applyFill="1" applyBorder="1" applyAlignment="1">
      <alignment vertical="center" wrapText="1"/>
      <protection/>
    </xf>
    <xf numFmtId="0" fontId="54" fillId="41" borderId="24" xfId="69" applyFont="1" applyFill="1" applyBorder="1" applyAlignment="1">
      <alignment vertical="center" wrapText="1"/>
      <protection/>
    </xf>
    <xf numFmtId="0" fontId="54" fillId="0" borderId="11" xfId="69" applyFont="1" applyBorder="1" applyAlignment="1">
      <alignment vertical="center" wrapText="1"/>
      <protection/>
    </xf>
    <xf numFmtId="0" fontId="54" fillId="0" borderId="24" xfId="69" applyFont="1" applyBorder="1" applyAlignment="1">
      <alignment vertical="center" wrapText="1"/>
      <protection/>
    </xf>
    <xf numFmtId="0" fontId="54" fillId="0" borderId="10" xfId="69" applyFont="1" applyBorder="1" applyAlignment="1">
      <alignment horizontal="center" vertical="center" wrapText="1"/>
      <protection/>
    </xf>
    <xf numFmtId="0" fontId="54" fillId="41" borderId="10" xfId="69" applyFont="1" applyFill="1" applyBorder="1" applyAlignment="1">
      <alignment vertical="top" wrapText="1"/>
      <protection/>
    </xf>
    <xf numFmtId="0" fontId="55" fillId="36" borderId="10" xfId="69" applyFont="1" applyFill="1" applyBorder="1" applyAlignment="1">
      <alignment vertical="top" wrapText="1"/>
      <protection/>
    </xf>
    <xf numFmtId="49" fontId="55" fillId="36" borderId="10" xfId="69" applyNumberFormat="1" applyFont="1" applyFill="1" applyBorder="1" applyAlignment="1">
      <alignment horizontal="center" vertical="center"/>
      <protection/>
    </xf>
    <xf numFmtId="0" fontId="55" fillId="36" borderId="10" xfId="69" applyFont="1" applyFill="1" applyBorder="1" applyAlignment="1">
      <alignment horizontal="center" vertical="center" wrapText="1"/>
      <protection/>
    </xf>
    <xf numFmtId="0" fontId="55" fillId="36" borderId="11" xfId="69" applyFont="1" applyFill="1" applyBorder="1" applyAlignment="1">
      <alignment vertical="center" wrapText="1"/>
      <protection/>
    </xf>
    <xf numFmtId="0" fontId="55" fillId="36" borderId="24" xfId="69" applyFont="1" applyFill="1" applyBorder="1" applyAlignment="1">
      <alignment vertical="center" wrapText="1"/>
      <protection/>
    </xf>
    <xf numFmtId="0" fontId="55" fillId="36" borderId="10" xfId="69" applyFont="1" applyFill="1" applyBorder="1" applyAlignment="1">
      <alignment vertical="center" wrapText="1"/>
      <protection/>
    </xf>
    <xf numFmtId="0" fontId="54" fillId="41" borderId="10" xfId="69" applyFont="1" applyFill="1" applyBorder="1" applyAlignment="1">
      <alignment vertical="center" wrapText="1"/>
      <protection/>
    </xf>
    <xf numFmtId="0" fontId="54" fillId="0" borderId="10" xfId="69" applyFont="1" applyBorder="1" applyAlignment="1">
      <alignment vertical="center" wrapText="1"/>
      <protection/>
    </xf>
    <xf numFmtId="3" fontId="54" fillId="36" borderId="11" xfId="0" applyNumberFormat="1" applyFont="1" applyFill="1" applyBorder="1" applyAlignment="1">
      <alignment vertical="center"/>
    </xf>
    <xf numFmtId="3" fontId="54" fillId="41" borderId="11" xfId="0" applyNumberFormat="1" applyFont="1" applyFill="1" applyBorder="1" applyAlignment="1">
      <alignment vertical="center"/>
    </xf>
    <xf numFmtId="3" fontId="27" fillId="45" borderId="11" xfId="0" applyNumberFormat="1" applyFont="1" applyFill="1" applyBorder="1" applyAlignment="1">
      <alignment vertical="top" wrapText="1"/>
    </xf>
    <xf numFmtId="3" fontId="36" fillId="43" borderId="11" xfId="0" applyNumberFormat="1" applyFont="1" applyFill="1" applyBorder="1" applyAlignment="1">
      <alignment vertical="top" wrapText="1"/>
    </xf>
    <xf numFmtId="0" fontId="54" fillId="41" borderId="10" xfId="69" applyFont="1" applyFill="1" applyBorder="1" applyAlignment="1">
      <alignment horizontal="left" vertical="top" wrapText="1"/>
      <protection/>
    </xf>
    <xf numFmtId="0" fontId="57" fillId="47" borderId="10" xfId="69" applyFont="1" applyFill="1" applyBorder="1" applyAlignment="1">
      <alignment vertical="top" wrapText="1"/>
      <protection/>
    </xf>
    <xf numFmtId="0" fontId="36" fillId="0" borderId="10" xfId="0" applyFont="1" applyBorder="1" applyAlignment="1">
      <alignment/>
    </xf>
    <xf numFmtId="0" fontId="36" fillId="0" borderId="25" xfId="0" applyFont="1" applyBorder="1" applyAlignment="1">
      <alignment/>
    </xf>
    <xf numFmtId="0" fontId="26" fillId="59" borderId="10" xfId="0" applyFont="1" applyFill="1" applyBorder="1" applyAlignment="1">
      <alignment horizontal="left" vertical="center" wrapText="1"/>
    </xf>
    <xf numFmtId="0" fontId="27" fillId="59" borderId="0" xfId="0" applyFont="1" applyFill="1" applyAlignment="1">
      <alignment vertical="center" wrapText="1"/>
    </xf>
    <xf numFmtId="0" fontId="23" fillId="59" borderId="14" xfId="0" applyFont="1" applyFill="1" applyBorder="1" applyAlignment="1">
      <alignment horizontal="center" vertical="center"/>
    </xf>
    <xf numFmtId="49" fontId="27" fillId="9" borderId="10" xfId="71" applyNumberFormat="1" applyFont="1" applyFill="1" applyBorder="1" applyAlignment="1">
      <alignment horizontal="center" wrapText="1"/>
      <protection/>
    </xf>
    <xf numFmtId="0" fontId="22" fillId="0" borderId="10" xfId="0" applyFont="1" applyBorder="1" applyAlignment="1">
      <alignment vertical="center" wrapText="1"/>
    </xf>
    <xf numFmtId="0" fontId="22" fillId="45" borderId="0" xfId="0" applyFont="1" applyFill="1" applyAlignment="1">
      <alignment vertical="center"/>
    </xf>
    <xf numFmtId="0" fontId="61" fillId="45" borderId="0" xfId="0" applyFont="1" applyFill="1" applyAlignment="1">
      <alignment wrapText="1"/>
    </xf>
    <xf numFmtId="0" fontId="61" fillId="60" borderId="0" xfId="0" applyFont="1" applyFill="1" applyAlignment="1">
      <alignment wrapText="1"/>
    </xf>
    <xf numFmtId="0" fontId="22" fillId="60" borderId="13" xfId="0" applyFont="1" applyFill="1" applyBorder="1" applyAlignment="1">
      <alignment vertical="center"/>
    </xf>
    <xf numFmtId="3" fontId="30" fillId="60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45" borderId="0" xfId="0" applyFont="1" applyFill="1" applyAlignment="1">
      <alignment wrapText="1"/>
    </xf>
    <xf numFmtId="49" fontId="30" fillId="45" borderId="10" xfId="86" applyNumberFormat="1" applyFont="1" applyFill="1" applyBorder="1" applyAlignment="1">
      <alignment horizontal="center" vertical="center" wrapText="1"/>
      <protection/>
    </xf>
    <xf numFmtId="49" fontId="30" fillId="45" borderId="11" xfId="86" applyNumberFormat="1" applyFont="1" applyFill="1" applyBorder="1" applyAlignment="1">
      <alignment horizontal="center" vertical="center" wrapText="1"/>
      <protection/>
    </xf>
    <xf numFmtId="49" fontId="36" fillId="45" borderId="12" xfId="0" applyNumberFormat="1" applyFont="1" applyFill="1" applyBorder="1" applyAlignment="1">
      <alignment horizontal="right" vertical="center" wrapText="1"/>
    </xf>
    <xf numFmtId="49" fontId="36" fillId="45" borderId="13" xfId="0" applyNumberFormat="1" applyFont="1" applyFill="1" applyBorder="1" applyAlignment="1">
      <alignment vertical="center" wrapText="1"/>
    </xf>
    <xf numFmtId="49" fontId="30" fillId="45" borderId="14" xfId="86" applyNumberFormat="1" applyFont="1" applyFill="1" applyBorder="1" applyAlignment="1">
      <alignment horizontal="center" vertical="center" wrapText="1"/>
      <protection/>
    </xf>
    <xf numFmtId="3" fontId="30" fillId="61" borderId="10" xfId="86" applyNumberFormat="1" applyFont="1" applyFill="1" applyBorder="1" applyAlignment="1">
      <alignment horizontal="right" vertical="center" wrapText="1"/>
      <protection/>
    </xf>
    <xf numFmtId="0" fontId="58" fillId="62" borderId="0" xfId="0" applyFont="1" applyFill="1" applyAlignment="1">
      <alignment wrapText="1"/>
    </xf>
    <xf numFmtId="49" fontId="54" fillId="62" borderId="10" xfId="0" applyNumberFormat="1" applyFont="1" applyFill="1" applyBorder="1" applyAlignment="1">
      <alignment horizontal="center" vertical="center" wrapText="1"/>
    </xf>
    <xf numFmtId="49" fontId="30" fillId="62" borderId="10" xfId="86" applyNumberFormat="1" applyFont="1" applyFill="1" applyBorder="1" applyAlignment="1">
      <alignment horizontal="center" vertical="center" wrapText="1"/>
      <protection/>
    </xf>
    <xf numFmtId="49" fontId="30" fillId="62" borderId="11" xfId="86" applyNumberFormat="1" applyFont="1" applyFill="1" applyBorder="1" applyAlignment="1">
      <alignment horizontal="center" vertical="center" wrapText="1"/>
      <protection/>
    </xf>
    <xf numFmtId="49" fontId="36" fillId="62" borderId="12" xfId="0" applyNumberFormat="1" applyFont="1" applyFill="1" applyBorder="1" applyAlignment="1">
      <alignment horizontal="right" vertical="center" wrapText="1"/>
    </xf>
    <xf numFmtId="49" fontId="36" fillId="62" borderId="13" xfId="0" applyNumberFormat="1" applyFont="1" applyFill="1" applyBorder="1" applyAlignment="1">
      <alignment vertical="center" wrapText="1"/>
    </xf>
    <xf numFmtId="49" fontId="30" fillId="62" borderId="14" xfId="86" applyNumberFormat="1" applyFont="1" applyFill="1" applyBorder="1" applyAlignment="1">
      <alignment horizontal="center" vertical="center" wrapText="1"/>
      <protection/>
    </xf>
    <xf numFmtId="3" fontId="30" fillId="62" borderId="10" xfId="86" applyNumberFormat="1" applyFont="1" applyFill="1" applyBorder="1" applyAlignment="1">
      <alignment horizontal="right" vertical="center" wrapText="1"/>
      <protection/>
    </xf>
    <xf numFmtId="3" fontId="30" fillId="52" borderId="10" xfId="86" applyNumberFormat="1" applyFont="1" applyFill="1" applyBorder="1" applyAlignment="1">
      <alignment horizontal="right" vertical="center" wrapText="1"/>
      <protection/>
    </xf>
    <xf numFmtId="49" fontId="54" fillId="62" borderId="11" xfId="0" applyNumberFormat="1" applyFont="1" applyFill="1" applyBorder="1" applyAlignment="1">
      <alignment horizontal="right" vertical="center"/>
    </xf>
    <xf numFmtId="49" fontId="54" fillId="62" borderId="24" xfId="0" applyNumberFormat="1" applyFont="1" applyFill="1" applyBorder="1" applyAlignment="1">
      <alignment horizontal="right" vertical="center"/>
    </xf>
    <xf numFmtId="49" fontId="54" fillId="62" borderId="14" xfId="0" applyNumberFormat="1" applyFont="1" applyFill="1" applyBorder="1" applyAlignment="1">
      <alignment horizontal="left" vertical="center"/>
    </xf>
    <xf numFmtId="49" fontId="54" fillId="62" borderId="10" xfId="0" applyNumberFormat="1" applyFont="1" applyFill="1" applyBorder="1" applyAlignment="1">
      <alignment horizontal="center" vertical="center"/>
    </xf>
    <xf numFmtId="3" fontId="54" fillId="62" borderId="10" xfId="0" applyNumberFormat="1" applyFont="1" applyFill="1" applyBorder="1" applyAlignment="1">
      <alignment horizontal="right" vertical="center"/>
    </xf>
    <xf numFmtId="0" fontId="58" fillId="36" borderId="0" xfId="0" applyFont="1" applyFill="1" applyAlignment="1">
      <alignment wrapText="1"/>
    </xf>
    <xf numFmtId="49" fontId="54" fillId="36" borderId="11" xfId="0" applyNumberFormat="1" applyFont="1" applyFill="1" applyBorder="1" applyAlignment="1">
      <alignment horizontal="right" vertical="center"/>
    </xf>
    <xf numFmtId="49" fontId="54" fillId="36" borderId="24" xfId="0" applyNumberFormat="1" applyFont="1" applyFill="1" applyBorder="1" applyAlignment="1">
      <alignment horizontal="right" vertical="center"/>
    </xf>
    <xf numFmtId="49" fontId="54" fillId="36" borderId="14" xfId="0" applyNumberFormat="1" applyFont="1" applyFill="1" applyBorder="1" applyAlignment="1">
      <alignment horizontal="left" vertical="center"/>
    </xf>
    <xf numFmtId="0" fontId="57" fillId="56" borderId="0" xfId="0" applyFont="1" applyFill="1" applyAlignment="1">
      <alignment wrapText="1"/>
    </xf>
    <xf numFmtId="49" fontId="54" fillId="56" borderId="11" xfId="0" applyNumberFormat="1" applyFont="1" applyFill="1" applyBorder="1" applyAlignment="1">
      <alignment horizontal="right" vertical="center"/>
    </xf>
    <xf numFmtId="49" fontId="54" fillId="56" borderId="24" xfId="0" applyNumberFormat="1" applyFont="1" applyFill="1" applyBorder="1" applyAlignment="1">
      <alignment horizontal="right" vertical="center"/>
    </xf>
    <xf numFmtId="49" fontId="54" fillId="56" borderId="14" xfId="0" applyNumberFormat="1" applyFont="1" applyFill="1" applyBorder="1" applyAlignment="1">
      <alignment horizontal="left" vertical="center"/>
    </xf>
    <xf numFmtId="49" fontId="54" fillId="56" borderId="10" xfId="0" applyNumberFormat="1" applyFont="1" applyFill="1" applyBorder="1" applyAlignment="1">
      <alignment horizontal="center" vertical="center"/>
    </xf>
    <xf numFmtId="3" fontId="54" fillId="56" borderId="10" xfId="0" applyNumberFormat="1" applyFont="1" applyFill="1" applyBorder="1" applyAlignment="1">
      <alignment horizontal="right" vertical="center"/>
    </xf>
    <xf numFmtId="0" fontId="57" fillId="52" borderId="0" xfId="0" applyFont="1" applyFill="1" applyAlignment="1">
      <alignment wrapText="1"/>
    </xf>
    <xf numFmtId="49" fontId="54" fillId="52" borderId="11" xfId="0" applyNumberFormat="1" applyFont="1" applyFill="1" applyBorder="1" applyAlignment="1">
      <alignment horizontal="right" vertical="center"/>
    </xf>
    <xf numFmtId="49" fontId="54" fillId="52" borderId="24" xfId="0" applyNumberFormat="1" applyFont="1" applyFill="1" applyBorder="1" applyAlignment="1">
      <alignment horizontal="right" vertical="center"/>
    </xf>
    <xf numFmtId="49" fontId="54" fillId="52" borderId="14" xfId="0" applyNumberFormat="1" applyFont="1" applyFill="1" applyBorder="1" applyAlignment="1">
      <alignment horizontal="left" vertical="center"/>
    </xf>
    <xf numFmtId="49" fontId="54" fillId="52" borderId="10" xfId="0" applyNumberFormat="1" applyFont="1" applyFill="1" applyBorder="1" applyAlignment="1">
      <alignment horizontal="center" vertical="center"/>
    </xf>
    <xf numFmtId="3" fontId="54" fillId="52" borderId="10" xfId="0" applyNumberFormat="1" applyFont="1" applyFill="1" applyBorder="1" applyAlignment="1">
      <alignment horizontal="right" vertical="center"/>
    </xf>
    <xf numFmtId="0" fontId="57" fillId="62" borderId="0" xfId="0" applyFont="1" applyFill="1" applyAlignment="1">
      <alignment/>
    </xf>
    <xf numFmtId="49" fontId="36" fillId="30" borderId="20" xfId="0" applyNumberFormat="1" applyFont="1" applyFill="1" applyBorder="1" applyAlignment="1">
      <alignment horizontal="left" vertical="center" wrapText="1"/>
    </xf>
    <xf numFmtId="2" fontId="30" fillId="30" borderId="11" xfId="86" applyNumberFormat="1" applyFont="1" applyFill="1" applyBorder="1" applyAlignment="1">
      <alignment horizontal="justify" vertical="top" wrapText="1"/>
      <protection/>
    </xf>
    <xf numFmtId="3" fontId="42" fillId="52" borderId="10" xfId="86" applyNumberFormat="1" applyFont="1" applyFill="1" applyBorder="1" applyAlignment="1">
      <alignment horizontal="right" vertical="center" wrapText="1"/>
      <protection/>
    </xf>
    <xf numFmtId="0" fontId="27" fillId="63" borderId="11" xfId="0" applyFont="1" applyFill="1" applyBorder="1" applyAlignment="1">
      <alignment horizontal="justify" vertical="top" wrapText="1"/>
    </xf>
    <xf numFmtId="49" fontId="42" fillId="63" borderId="10" xfId="86" applyNumberFormat="1" applyFont="1" applyFill="1" applyBorder="1" applyAlignment="1">
      <alignment horizontal="center" vertical="center" wrapText="1"/>
      <protection/>
    </xf>
    <xf numFmtId="49" fontId="42" fillId="63" borderId="11" xfId="86" applyNumberFormat="1" applyFont="1" applyFill="1" applyBorder="1" applyAlignment="1">
      <alignment horizontal="center" vertical="center" wrapText="1"/>
      <protection/>
    </xf>
    <xf numFmtId="49" fontId="27" fillId="63" borderId="11" xfId="0" applyNumberFormat="1" applyFont="1" applyFill="1" applyBorder="1" applyAlignment="1">
      <alignment horizontal="right" vertical="center" wrapText="1"/>
    </xf>
    <xf numFmtId="49" fontId="27" fillId="63" borderId="14" xfId="0" applyNumberFormat="1" applyFont="1" applyFill="1" applyBorder="1" applyAlignment="1">
      <alignment vertical="center" wrapText="1"/>
    </xf>
    <xf numFmtId="49" fontId="42" fillId="63" borderId="14" xfId="76" applyNumberFormat="1" applyFont="1" applyFill="1" applyBorder="1" applyAlignment="1">
      <alignment horizontal="center" vertical="center" wrapText="1"/>
      <protection/>
    </xf>
    <xf numFmtId="3" fontId="42" fillId="63" borderId="10" xfId="86" applyNumberFormat="1" applyFont="1" applyFill="1" applyBorder="1" applyAlignment="1">
      <alignment horizontal="right" vertical="center" wrapText="1"/>
      <protection/>
    </xf>
    <xf numFmtId="49" fontId="42" fillId="30" borderId="11" xfId="86" applyNumberFormat="1" applyFont="1" applyFill="1" applyBorder="1" applyAlignment="1">
      <alignment horizontal="center" vertical="center" wrapText="1"/>
      <protection/>
    </xf>
    <xf numFmtId="49" fontId="27" fillId="30" borderId="11" xfId="0" applyNumberFormat="1" applyFont="1" applyFill="1" applyBorder="1" applyAlignment="1">
      <alignment horizontal="right" vertical="center" wrapText="1"/>
    </xf>
    <xf numFmtId="49" fontId="27" fillId="30" borderId="14" xfId="0" applyNumberFormat="1" applyFont="1" applyFill="1" applyBorder="1" applyAlignment="1">
      <alignment vertical="center" wrapText="1"/>
    </xf>
    <xf numFmtId="3" fontId="42" fillId="30" borderId="10" xfId="86" applyNumberFormat="1" applyFont="1" applyFill="1" applyBorder="1" applyAlignment="1">
      <alignment horizontal="right" vertical="center" wrapText="1"/>
      <protection/>
    </xf>
    <xf numFmtId="49" fontId="42" fillId="30" borderId="10" xfId="86" applyNumberFormat="1" applyFont="1" applyFill="1" applyBorder="1" applyAlignment="1">
      <alignment horizontal="center" vertical="center" wrapText="1"/>
      <protection/>
    </xf>
    <xf numFmtId="49" fontId="54" fillId="63" borderId="10" xfId="0" applyNumberFormat="1" applyFont="1" applyFill="1" applyBorder="1" applyAlignment="1">
      <alignment horizontal="center" vertical="center" wrapText="1"/>
    </xf>
    <xf numFmtId="49" fontId="30" fillId="63" borderId="10" xfId="86" applyNumberFormat="1" applyFont="1" applyFill="1" applyBorder="1" applyAlignment="1">
      <alignment horizontal="center" vertical="center" wrapText="1"/>
      <protection/>
    </xf>
    <xf numFmtId="49" fontId="30" fillId="63" borderId="11" xfId="86" applyNumberFormat="1" applyFont="1" applyFill="1" applyBorder="1" applyAlignment="1">
      <alignment horizontal="center" vertical="center" wrapText="1"/>
      <protection/>
    </xf>
    <xf numFmtId="49" fontId="36" fillId="64" borderId="19" xfId="0" applyNumberFormat="1" applyFont="1" applyFill="1" applyBorder="1" applyAlignment="1">
      <alignment horizontal="right" vertical="center" wrapText="1"/>
    </xf>
    <xf numFmtId="49" fontId="36" fillId="63" borderId="20" xfId="0" applyNumberFormat="1" applyFont="1" applyFill="1" applyBorder="1" applyAlignment="1">
      <alignment horizontal="left" vertical="center" wrapText="1"/>
    </xf>
    <xf numFmtId="49" fontId="30" fillId="63" borderId="14" xfId="76" applyNumberFormat="1" applyFont="1" applyFill="1" applyBorder="1" applyAlignment="1">
      <alignment horizontal="center" vertical="center" wrapText="1"/>
      <protection/>
    </xf>
    <xf numFmtId="3" fontId="30" fillId="63" borderId="10" xfId="86" applyNumberFormat="1" applyFont="1" applyFill="1" applyBorder="1" applyAlignment="1">
      <alignment horizontal="right" vertical="center" wrapText="1"/>
      <protection/>
    </xf>
    <xf numFmtId="3" fontId="54" fillId="0" borderId="10" xfId="0" applyNumberFormat="1" applyFont="1" applyBorder="1" applyAlignment="1">
      <alignment vertical="center"/>
    </xf>
    <xf numFmtId="0" fontId="53" fillId="0" borderId="0" xfId="0" applyFont="1" applyAlignment="1">
      <alignment horizontal="center" vertical="top" wrapText="1"/>
    </xf>
    <xf numFmtId="0" fontId="36" fillId="34" borderId="36" xfId="0" applyFont="1" applyFill="1" applyBorder="1" applyAlignment="1">
      <alignment horizontal="center" vertical="center" wrapText="1"/>
    </xf>
    <xf numFmtId="49" fontId="36" fillId="0" borderId="17" xfId="0" applyNumberFormat="1" applyFont="1" applyBorder="1" applyAlignment="1">
      <alignment horizontal="center" vertical="center" wrapText="1"/>
    </xf>
    <xf numFmtId="49" fontId="36" fillId="34" borderId="12" xfId="0" applyNumberFormat="1" applyFont="1" applyFill="1" applyBorder="1" applyAlignment="1">
      <alignment horizontal="center" vertical="center" wrapText="1"/>
    </xf>
    <xf numFmtId="0" fontId="36" fillId="34" borderId="13" xfId="0" applyFont="1" applyFill="1" applyBorder="1" applyAlignment="1">
      <alignment vertical="center" wrapText="1"/>
    </xf>
    <xf numFmtId="49" fontId="36" fillId="34" borderId="13" xfId="0" applyNumberFormat="1" applyFont="1" applyFill="1" applyBorder="1" applyAlignment="1">
      <alignment horizontal="center" vertical="center" wrapText="1"/>
    </xf>
    <xf numFmtId="3" fontId="36" fillId="34" borderId="17" xfId="0" applyNumberFormat="1" applyFont="1" applyFill="1" applyBorder="1" applyAlignment="1">
      <alignment horizontal="center" vertical="center" wrapText="1"/>
    </xf>
    <xf numFmtId="0" fontId="36" fillId="34" borderId="14" xfId="0" applyFont="1" applyFill="1" applyBorder="1" applyAlignment="1">
      <alignment horizontal="center" vertical="center" wrapText="1"/>
    </xf>
    <xf numFmtId="3" fontId="22" fillId="0" borderId="10" xfId="0" applyNumberFormat="1" applyFont="1" applyBorder="1" applyAlignment="1">
      <alignment vertical="center" wrapText="1"/>
    </xf>
    <xf numFmtId="3" fontId="0" fillId="0" borderId="10" xfId="0" applyNumberFormat="1" applyBorder="1" applyAlignment="1">
      <alignment/>
    </xf>
    <xf numFmtId="0" fontId="23" fillId="0" borderId="0" xfId="71" applyFont="1" applyAlignment="1">
      <alignment horizontal="center" vertical="center"/>
      <protection/>
    </xf>
    <xf numFmtId="49" fontId="25" fillId="0" borderId="0" xfId="0" applyNumberFormat="1" applyFont="1" applyAlignment="1">
      <alignment horizontal="right" vertical="center" wrapText="1"/>
    </xf>
    <xf numFmtId="0" fontId="36" fillId="0" borderId="0" xfId="71" applyFont="1" applyAlignment="1">
      <alignment horizontal="right"/>
      <protection/>
    </xf>
    <xf numFmtId="0" fontId="25" fillId="0" borderId="0" xfId="0" applyFont="1" applyAlignment="1">
      <alignment horizontal="right" vertical="center" wrapText="1"/>
    </xf>
    <xf numFmtId="0" fontId="36" fillId="0" borderId="0" xfId="0" applyFont="1" applyAlignment="1">
      <alignment horizontal="left" wrapText="1"/>
    </xf>
    <xf numFmtId="0" fontId="36" fillId="0" borderId="0" xfId="0" applyFont="1" applyAlignment="1">
      <alignment horizontal="left" vertical="top" wrapText="1"/>
    </xf>
    <xf numFmtId="49" fontId="36" fillId="0" borderId="10" xfId="71" applyNumberFormat="1" applyFont="1" applyBorder="1" applyAlignment="1">
      <alignment horizontal="center" wrapText="1"/>
      <protection/>
    </xf>
    <xf numFmtId="0" fontId="36" fillId="0" borderId="10" xfId="0" applyFont="1" applyBorder="1" applyAlignment="1">
      <alignment horizontal="left" wrapText="1"/>
    </xf>
    <xf numFmtId="0" fontId="36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center" wrapText="1"/>
    </xf>
    <xf numFmtId="0" fontId="26" fillId="40" borderId="11" xfId="0" applyFont="1" applyFill="1" applyBorder="1" applyAlignment="1">
      <alignment horizontal="center" vertical="center" wrapText="1"/>
    </xf>
    <xf numFmtId="0" fontId="26" fillId="40" borderId="14" xfId="0" applyFont="1" applyFill="1" applyBorder="1" applyAlignment="1">
      <alignment horizontal="center" vertical="center" wrapText="1"/>
    </xf>
    <xf numFmtId="0" fontId="38" fillId="0" borderId="0" xfId="71" applyFont="1" applyAlignment="1">
      <alignment horizontal="center" vertical="center"/>
      <protection/>
    </xf>
    <xf numFmtId="0" fontId="38" fillId="0" borderId="0" xfId="71" applyFont="1" applyAlignment="1">
      <alignment horizontal="center"/>
      <protection/>
    </xf>
    <xf numFmtId="0" fontId="27" fillId="0" borderId="11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2" fontId="22" fillId="0" borderId="11" xfId="0" applyNumberFormat="1" applyFont="1" applyBorder="1" applyAlignment="1">
      <alignment horizontal="left" vertical="center" wrapText="1"/>
    </xf>
    <xf numFmtId="2" fontId="22" fillId="0" borderId="24" xfId="0" applyNumberFormat="1" applyFont="1" applyBorder="1" applyAlignment="1">
      <alignment horizontal="left" vertical="center" wrapText="1"/>
    </xf>
    <xf numFmtId="2" fontId="22" fillId="0" borderId="14" xfId="0" applyNumberFormat="1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36" fillId="65" borderId="11" xfId="0" applyFont="1" applyFill="1" applyBorder="1" applyAlignment="1">
      <alignment horizontal="right" vertical="center"/>
    </xf>
    <xf numFmtId="0" fontId="0" fillId="47" borderId="24" xfId="0" applyFill="1" applyBorder="1" applyAlignment="1">
      <alignment vertical="center"/>
    </xf>
    <xf numFmtId="0" fontId="0" fillId="47" borderId="14" xfId="0" applyFill="1" applyBorder="1" applyAlignment="1">
      <alignment vertical="center"/>
    </xf>
    <xf numFmtId="0" fontId="54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 wrapText="1"/>
    </xf>
    <xf numFmtId="0" fontId="55" fillId="0" borderId="0" xfId="0" applyFont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49" fontId="30" fillId="0" borderId="0" xfId="0" applyNumberFormat="1" applyFont="1" applyAlignment="1">
      <alignment horizontal="right" vertical="center" wrapText="1"/>
    </xf>
    <xf numFmtId="0" fontId="0" fillId="0" borderId="10" xfId="0" applyBorder="1" applyAlignment="1">
      <alignment horizontal="left"/>
    </xf>
    <xf numFmtId="0" fontId="36" fillId="44" borderId="11" xfId="0" applyFont="1" applyFill="1" applyBorder="1" applyAlignment="1">
      <alignment horizontal="right" vertical="center"/>
    </xf>
    <xf numFmtId="0" fontId="0" fillId="43" borderId="24" xfId="0" applyFill="1" applyBorder="1" applyAlignment="1">
      <alignment vertical="center"/>
    </xf>
    <xf numFmtId="0" fontId="0" fillId="43" borderId="14" xfId="0" applyFill="1" applyBorder="1" applyAlignment="1">
      <alignment vertical="center"/>
    </xf>
    <xf numFmtId="49" fontId="36" fillId="43" borderId="11" xfId="0" applyNumberFormat="1" applyFont="1" applyFill="1" applyBorder="1" applyAlignment="1">
      <alignment horizontal="right" wrapText="1"/>
    </xf>
    <xf numFmtId="49" fontId="0" fillId="43" borderId="24" xfId="0" applyNumberFormat="1" applyFill="1" applyBorder="1" applyAlignment="1">
      <alignment/>
    </xf>
    <xf numFmtId="49" fontId="0" fillId="43" borderId="14" xfId="0" applyNumberFormat="1" applyFill="1" applyBorder="1" applyAlignment="1">
      <alignment/>
    </xf>
    <xf numFmtId="0" fontId="0" fillId="0" borderId="0" xfId="0" applyAlignment="1">
      <alignment horizontal="center" wrapText="1"/>
    </xf>
    <xf numFmtId="0" fontId="55" fillId="0" borderId="0" xfId="0" applyFont="1" applyAlignment="1">
      <alignment horizontal="center" vertical="center"/>
    </xf>
    <xf numFmtId="0" fontId="36" fillId="46" borderId="37" xfId="0" applyFont="1" applyFill="1" applyBorder="1" applyAlignment="1">
      <alignment horizontal="right" vertical="center"/>
    </xf>
    <xf numFmtId="0" fontId="0" fillId="45" borderId="24" xfId="0" applyFill="1" applyBorder="1" applyAlignment="1">
      <alignment vertical="center"/>
    </xf>
    <xf numFmtId="0" fontId="0" fillId="45" borderId="14" xfId="0" applyFill="1" applyBorder="1" applyAlignment="1">
      <alignment vertical="center"/>
    </xf>
    <xf numFmtId="0" fontId="36" fillId="34" borderId="37" xfId="0" applyFont="1" applyFill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14" xfId="0" applyBorder="1" applyAlignment="1">
      <alignment vertical="center"/>
    </xf>
    <xf numFmtId="0" fontId="56" fillId="0" borderId="0" xfId="0" applyFont="1" applyAlignment="1">
      <alignment horizontal="right" wrapText="1"/>
    </xf>
    <xf numFmtId="0" fontId="66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3" fontId="53" fillId="0" borderId="11" xfId="0" applyNumberFormat="1" applyFont="1" applyBorder="1" applyAlignment="1">
      <alignment horizontal="center" vertical="top"/>
    </xf>
    <xf numFmtId="3" fontId="53" fillId="0" borderId="14" xfId="0" applyNumberFormat="1" applyFont="1" applyBorder="1" applyAlignment="1">
      <alignment horizontal="center" vertical="top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top"/>
    </xf>
    <xf numFmtId="3" fontId="59" fillId="0" borderId="11" xfId="0" applyNumberFormat="1" applyFont="1" applyBorder="1" applyAlignment="1">
      <alignment horizontal="center" vertical="top"/>
    </xf>
    <xf numFmtId="3" fontId="59" fillId="0" borderId="14" xfId="0" applyNumberFormat="1" applyFont="1" applyBorder="1" applyAlignment="1">
      <alignment horizontal="center" vertical="top"/>
    </xf>
    <xf numFmtId="0" fontId="60" fillId="0" borderId="0" xfId="0" applyFont="1" applyAlignment="1">
      <alignment horizontal="right" vertical="top" wrapText="1"/>
    </xf>
    <xf numFmtId="0" fontId="53" fillId="0" borderId="0" xfId="0" applyFont="1" applyAlignment="1">
      <alignment horizont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top"/>
    </xf>
    <xf numFmtId="0" fontId="59" fillId="0" borderId="14" xfId="0" applyFont="1" applyBorder="1" applyAlignment="1">
      <alignment horizontal="center" vertical="top"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56" fillId="0" borderId="24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center" vertical="top" wrapText="1"/>
    </xf>
    <xf numFmtId="0" fontId="54" fillId="0" borderId="17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64" fillId="57" borderId="27" xfId="0" applyFont="1" applyFill="1" applyBorder="1" applyAlignment="1">
      <alignment vertical="top" wrapText="1"/>
    </xf>
    <xf numFmtId="44" fontId="36" fillId="0" borderId="0" xfId="0" applyNumberFormat="1" applyFont="1" applyAlignment="1">
      <alignment horizontal="right" vertical="top" wrapText="1"/>
    </xf>
    <xf numFmtId="0" fontId="64" fillId="58" borderId="27" xfId="0" applyFont="1" applyFill="1" applyBorder="1" applyAlignment="1">
      <alignment vertical="top" wrapText="1"/>
    </xf>
    <xf numFmtId="49" fontId="0" fillId="0" borderId="0" xfId="0" applyNumberFormat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3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</cellXfs>
  <cellStyles count="7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l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3" xfId="68"/>
    <cellStyle name="Обычный 4" xfId="69"/>
    <cellStyle name="Обычный 4 2" xfId="70"/>
    <cellStyle name="Обычный_Бюджет2014_Рыльск(уточнение 8) 2" xfId="71"/>
    <cellStyle name="Обычный_прил (1 23 12 2008)" xfId="72"/>
    <cellStyle name="Обычный_прил 1 по новой БК" xfId="73"/>
    <cellStyle name="Обычный_Прил.1,2,3-2009" xfId="74"/>
    <cellStyle name="Обычный_Прил.1,2,3-2009_Бюджет2014_Рыльск(уточнение 8)" xfId="75"/>
    <cellStyle name="Обычный_Прил.7,8 Расходы_2009" xfId="76"/>
    <cellStyle name="Обычный_прил3" xfId="77"/>
    <cellStyle name="Обычный_прил3 (2)" xfId="78"/>
    <cellStyle name="Followed Hyperlink" xfId="79"/>
    <cellStyle name="Плохой" xfId="80"/>
    <cellStyle name="Пояснение" xfId="81"/>
    <cellStyle name="Примечание" xfId="82"/>
    <cellStyle name="Примечание 2" xfId="83"/>
    <cellStyle name="Percent" xfId="84"/>
    <cellStyle name="Связанная ячейка" xfId="85"/>
    <cellStyle name="Стиль 1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Rar$DIa7840.35981\16.01.2019\7,9,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2"/>
      <sheetName val="3"/>
      <sheetName val="4"/>
      <sheetName val="пр3"/>
      <sheetName val="5"/>
      <sheetName val="6"/>
      <sheetName val="7"/>
      <sheetName val="8"/>
      <sheetName val="9"/>
      <sheetName val="10"/>
      <sheetName val="17"/>
      <sheetName val="11"/>
      <sheetName val="12"/>
      <sheetName val="13"/>
      <sheetName val="14"/>
      <sheetName val="15"/>
      <sheetName val="16"/>
      <sheetName val="1"/>
      <sheetName val="прил2"/>
      <sheetName val="прил6"/>
      <sheetName val="прил8"/>
      <sheetName val="прил10"/>
      <sheetName val="прил12"/>
      <sheetName val="прил14"/>
      <sheetName val="прил16"/>
    </sheetNames>
    <sheetDataSet>
      <sheetData sheetId="7">
        <row r="2">
          <cell r="A2" t="str">
            <v>к решению Собрания депутатов Верхне-Смородинского сельсовета</v>
          </cell>
        </row>
        <row r="4">
          <cell r="A4" t="str">
            <v>"О бюджете Верхне-Смородинского сельсовета Поныровского района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="60" zoomScalePageLayoutView="0" workbookViewId="0" topLeftCell="A1">
      <selection activeCell="D26" sqref="D26"/>
    </sheetView>
  </sheetViews>
  <sheetFormatPr defaultColWidth="9.140625" defaultRowHeight="15"/>
  <cols>
    <col min="1" max="1" width="31.421875" style="438" customWidth="1"/>
    <col min="2" max="2" width="60.28125" style="439" customWidth="1"/>
    <col min="3" max="3" width="14.00390625" style="440" customWidth="1"/>
    <col min="4" max="4" width="13.57421875" style="441" customWidth="1"/>
    <col min="5" max="5" width="13.140625" style="441" customWidth="1"/>
    <col min="6" max="16384" width="9.140625" style="441" customWidth="1"/>
  </cols>
  <sheetData>
    <row r="1" spans="1:3" s="36" customFormat="1" ht="14.25">
      <c r="A1" s="861" t="s">
        <v>516</v>
      </c>
      <c r="B1" s="861"/>
      <c r="C1" s="861"/>
    </row>
    <row r="2" spans="1:6" s="590" customFormat="1" ht="15.75" customHeight="1">
      <c r="A2" s="861" t="s">
        <v>349</v>
      </c>
      <c r="B2" s="861"/>
      <c r="C2" s="861"/>
      <c r="D2" s="589"/>
      <c r="E2" s="589"/>
      <c r="F2" s="589"/>
    </row>
    <row r="3" spans="1:6" s="590" customFormat="1" ht="15.75" customHeight="1">
      <c r="A3" s="861" t="s">
        <v>606</v>
      </c>
      <c r="B3" s="861"/>
      <c r="C3" s="861"/>
      <c r="D3" s="589"/>
      <c r="E3" s="589"/>
      <c r="F3" s="589"/>
    </row>
    <row r="4" spans="1:6" s="593" customFormat="1" ht="16.5" customHeight="1">
      <c r="A4" s="863" t="s">
        <v>350</v>
      </c>
      <c r="B4" s="863"/>
      <c r="C4" s="863"/>
      <c r="D4" s="592"/>
      <c r="E4" s="592"/>
      <c r="F4" s="592"/>
    </row>
    <row r="5" spans="1:6" s="593" customFormat="1" ht="16.5" customHeight="1">
      <c r="A5" s="863" t="s">
        <v>607</v>
      </c>
      <c r="B5" s="863"/>
      <c r="C5" s="863"/>
      <c r="D5" s="592"/>
      <c r="E5" s="592"/>
      <c r="F5" s="592"/>
    </row>
    <row r="6" spans="1:3" s="429" customFormat="1" ht="15">
      <c r="A6" s="862"/>
      <c r="B6" s="862"/>
      <c r="C6" s="862"/>
    </row>
    <row r="7" spans="1:3" s="429" customFormat="1" ht="15">
      <c r="A7" s="35"/>
      <c r="B7" s="430"/>
      <c r="C7" s="408"/>
    </row>
    <row r="8" spans="1:4" s="431" customFormat="1" ht="18">
      <c r="A8" s="860" t="s">
        <v>323</v>
      </c>
      <c r="B8" s="860"/>
      <c r="C8" s="860"/>
      <c r="D8" s="860"/>
    </row>
    <row r="9" spans="1:4" s="431" customFormat="1" ht="18">
      <c r="A9" s="860" t="s">
        <v>608</v>
      </c>
      <c r="B9" s="860"/>
      <c r="C9" s="860"/>
      <c r="D9" s="860"/>
    </row>
    <row r="10" spans="1:3" s="431" customFormat="1" ht="18">
      <c r="A10" s="50"/>
      <c r="B10" s="31" t="s">
        <v>609</v>
      </c>
      <c r="C10" s="432"/>
    </row>
    <row r="11" spans="1:5" s="431" customFormat="1" ht="18">
      <c r="A11" s="50"/>
      <c r="C11" s="432"/>
      <c r="E11" s="432" t="s">
        <v>207</v>
      </c>
    </row>
    <row r="12" spans="1:5" s="433" customFormat="1" ht="54" customHeight="1">
      <c r="A12" s="544" t="s">
        <v>133</v>
      </c>
      <c r="B12" s="544" t="s">
        <v>104</v>
      </c>
      <c r="C12" s="594" t="s">
        <v>517</v>
      </c>
      <c r="D12" s="594" t="s">
        <v>602</v>
      </c>
      <c r="E12" s="594" t="s">
        <v>610</v>
      </c>
    </row>
    <row r="13" spans="1:5" s="433" customFormat="1" ht="51.75">
      <c r="A13" s="444" t="s">
        <v>538</v>
      </c>
      <c r="B13" s="445" t="s">
        <v>6</v>
      </c>
      <c r="C13" s="595">
        <f>SUM(C14+C19)</f>
        <v>0</v>
      </c>
      <c r="D13" s="595">
        <f>SUM(D14+D19)</f>
        <v>0</v>
      </c>
      <c r="E13" s="595">
        <f>SUM(E14+E19)</f>
        <v>0</v>
      </c>
    </row>
    <row r="14" spans="1:5" s="433" customFormat="1" ht="36" hidden="1">
      <c r="A14" s="371" t="s">
        <v>532</v>
      </c>
      <c r="B14" s="370" t="s">
        <v>533</v>
      </c>
      <c r="C14" s="596">
        <f>SUM(C15)</f>
        <v>0</v>
      </c>
      <c r="D14" s="596">
        <f aca="true" t="shared" si="0" ref="D14:E16">SUM(D15)</f>
        <v>0</v>
      </c>
      <c r="E14" s="596">
        <f t="shared" si="0"/>
        <v>0</v>
      </c>
    </row>
    <row r="15" spans="1:5" s="433" customFormat="1" ht="54" hidden="1">
      <c r="A15" s="369" t="s">
        <v>534</v>
      </c>
      <c r="B15" s="372" t="s">
        <v>535</v>
      </c>
      <c r="C15" s="745">
        <f>SUM(C16)</f>
        <v>0</v>
      </c>
      <c r="D15" s="745">
        <f t="shared" si="0"/>
        <v>0</v>
      </c>
      <c r="E15" s="745">
        <f t="shared" si="0"/>
        <v>0</v>
      </c>
    </row>
    <row r="16" spans="1:5" s="433" customFormat="1" ht="54" hidden="1">
      <c r="A16" s="369" t="s">
        <v>536</v>
      </c>
      <c r="B16" s="372" t="s">
        <v>537</v>
      </c>
      <c r="C16" s="745">
        <f>SUM(C17)</f>
        <v>0</v>
      </c>
      <c r="D16" s="745">
        <f t="shared" si="0"/>
        <v>0</v>
      </c>
      <c r="E16" s="745">
        <f t="shared" si="0"/>
        <v>0</v>
      </c>
    </row>
    <row r="17" spans="1:5" s="433" customFormat="1" ht="72" hidden="1">
      <c r="A17" s="26" t="s">
        <v>56</v>
      </c>
      <c r="B17" s="27" t="s">
        <v>14</v>
      </c>
      <c r="C17" s="597"/>
      <c r="D17" s="597"/>
      <c r="E17" s="597"/>
    </row>
    <row r="18" spans="1:5" s="433" customFormat="1" ht="54" hidden="1">
      <c r="A18" s="26" t="s">
        <v>15</v>
      </c>
      <c r="B18" s="27" t="s">
        <v>16</v>
      </c>
      <c r="C18" s="598">
        <v>0</v>
      </c>
      <c r="D18" s="598">
        <v>0</v>
      </c>
      <c r="E18" s="598">
        <v>0</v>
      </c>
    </row>
    <row r="19" spans="1:5" s="433" customFormat="1" ht="34.5">
      <c r="A19" s="692" t="s">
        <v>539</v>
      </c>
      <c r="B19" s="443" t="s">
        <v>7</v>
      </c>
      <c r="C19" s="599">
        <f>C20+C24</f>
        <v>0</v>
      </c>
      <c r="D19" s="599">
        <f>D20+D24</f>
        <v>0</v>
      </c>
      <c r="E19" s="599">
        <f>E20+E24</f>
        <v>0</v>
      </c>
    </row>
    <row r="20" spans="1:5" s="433" customFormat="1" ht="18">
      <c r="A20" s="26" t="s">
        <v>540</v>
      </c>
      <c r="B20" s="27" t="s">
        <v>8</v>
      </c>
      <c r="C20" s="601">
        <f>C21</f>
        <v>-6125254</v>
      </c>
      <c r="D20" s="601">
        <f aca="true" t="shared" si="1" ref="D20:E22">D21</f>
        <v>-4673578</v>
      </c>
      <c r="E20" s="601">
        <f t="shared" si="1"/>
        <v>-4647072</v>
      </c>
    </row>
    <row r="21" spans="1:5" s="433" customFormat="1" ht="18">
      <c r="A21" s="26" t="s">
        <v>541</v>
      </c>
      <c r="B21" s="27" t="s">
        <v>9</v>
      </c>
      <c r="C21" s="600">
        <f>C22</f>
        <v>-6125254</v>
      </c>
      <c r="D21" s="600">
        <f t="shared" si="1"/>
        <v>-4673578</v>
      </c>
      <c r="E21" s="600">
        <f t="shared" si="1"/>
        <v>-4647072</v>
      </c>
    </row>
    <row r="22" spans="1:5" s="433" customFormat="1" ht="40.5" customHeight="1">
      <c r="A22" s="26" t="s">
        <v>542</v>
      </c>
      <c r="B22" s="27" t="s">
        <v>10</v>
      </c>
      <c r="C22" s="601">
        <f>C23</f>
        <v>-6125254</v>
      </c>
      <c r="D22" s="601">
        <f t="shared" si="1"/>
        <v>-4673578</v>
      </c>
      <c r="E22" s="601">
        <f t="shared" si="1"/>
        <v>-4647072</v>
      </c>
    </row>
    <row r="23" spans="1:5" s="433" customFormat="1" ht="36">
      <c r="A23" s="26" t="s">
        <v>57</v>
      </c>
      <c r="B23" s="27" t="s">
        <v>18</v>
      </c>
      <c r="C23" s="597">
        <v>-6125254</v>
      </c>
      <c r="D23" s="597">
        <v>-4673578</v>
      </c>
      <c r="E23" s="597">
        <v>-4647072</v>
      </c>
    </row>
    <row r="24" spans="1:5" s="433" customFormat="1" ht="18">
      <c r="A24" s="26" t="s">
        <v>543</v>
      </c>
      <c r="B24" s="27" t="s">
        <v>11</v>
      </c>
      <c r="C24" s="600">
        <f>C25</f>
        <v>6125254</v>
      </c>
      <c r="D24" s="600">
        <f aca="true" t="shared" si="2" ref="D24:E26">D25</f>
        <v>4673578</v>
      </c>
      <c r="E24" s="600">
        <f t="shared" si="2"/>
        <v>4647072</v>
      </c>
    </row>
    <row r="25" spans="1:5" s="433" customFormat="1" ht="18">
      <c r="A25" s="26" t="s">
        <v>544</v>
      </c>
      <c r="B25" s="27" t="s">
        <v>12</v>
      </c>
      <c r="C25" s="600">
        <f>C26</f>
        <v>6125254</v>
      </c>
      <c r="D25" s="600">
        <f t="shared" si="2"/>
        <v>4673578</v>
      </c>
      <c r="E25" s="600">
        <f t="shared" si="2"/>
        <v>4647072</v>
      </c>
    </row>
    <row r="26" spans="1:5" s="433" customFormat="1" ht="37.5" customHeight="1">
      <c r="A26" s="26" t="s">
        <v>545</v>
      </c>
      <c r="B26" s="27" t="s">
        <v>13</v>
      </c>
      <c r="C26" s="600">
        <f>C27</f>
        <v>6125254</v>
      </c>
      <c r="D26" s="600">
        <f t="shared" si="2"/>
        <v>4673578</v>
      </c>
      <c r="E26" s="600">
        <f t="shared" si="2"/>
        <v>4647072</v>
      </c>
    </row>
    <row r="27" spans="1:5" s="433" customFormat="1" ht="36">
      <c r="A27" s="26" t="s">
        <v>58</v>
      </c>
      <c r="B27" s="27" t="s">
        <v>17</v>
      </c>
      <c r="C27" s="597">
        <v>6125254</v>
      </c>
      <c r="D27" s="597">
        <v>4673578</v>
      </c>
      <c r="E27" s="597">
        <v>4647072</v>
      </c>
    </row>
    <row r="28" spans="1:5" s="433" customFormat="1" ht="34.5">
      <c r="A28" s="167"/>
      <c r="B28" s="168" t="s">
        <v>198</v>
      </c>
      <c r="C28" s="180">
        <f>SUM(C13)</f>
        <v>0</v>
      </c>
      <c r="D28" s="180">
        <f>SUM(D13)</f>
        <v>0</v>
      </c>
      <c r="E28" s="180">
        <f>SUM(E13)</f>
        <v>0</v>
      </c>
    </row>
    <row r="29" spans="1:3" s="433" customFormat="1" ht="18">
      <c r="A29" s="434"/>
      <c r="B29" s="435"/>
      <c r="C29" s="436"/>
    </row>
    <row r="30" spans="1:3" s="433" customFormat="1" ht="18">
      <c r="A30" s="434"/>
      <c r="B30" s="435"/>
      <c r="C30" s="436"/>
    </row>
    <row r="31" spans="1:3" s="433" customFormat="1" ht="18">
      <c r="A31" s="434"/>
      <c r="B31" s="437"/>
      <c r="C31" s="436"/>
    </row>
    <row r="32" spans="1:3" s="433" customFormat="1" ht="18">
      <c r="A32" s="434"/>
      <c r="B32" s="435"/>
      <c r="C32" s="436"/>
    </row>
    <row r="33" spans="1:3" s="433" customFormat="1" ht="18">
      <c r="A33" s="434"/>
      <c r="B33" s="435"/>
      <c r="C33" s="436"/>
    </row>
    <row r="34" spans="1:3" s="433" customFormat="1" ht="18">
      <c r="A34" s="434"/>
      <c r="B34" s="435"/>
      <c r="C34" s="436"/>
    </row>
    <row r="35" spans="1:3" s="433" customFormat="1" ht="18">
      <c r="A35" s="434"/>
      <c r="B35" s="435"/>
      <c r="C35" s="436"/>
    </row>
    <row r="36" spans="1:3" s="433" customFormat="1" ht="18">
      <c r="A36" s="434"/>
      <c r="B36" s="435"/>
      <c r="C36" s="436"/>
    </row>
    <row r="37" spans="1:3" s="433" customFormat="1" ht="18">
      <c r="A37" s="434"/>
      <c r="B37" s="435"/>
      <c r="C37" s="436"/>
    </row>
    <row r="38" spans="1:3" s="433" customFormat="1" ht="18">
      <c r="A38" s="434"/>
      <c r="B38" s="435"/>
      <c r="C38" s="436"/>
    </row>
    <row r="39" spans="1:3" s="433" customFormat="1" ht="18">
      <c r="A39" s="434"/>
      <c r="B39" s="435"/>
      <c r="C39" s="436"/>
    </row>
  </sheetData>
  <sheetProtection/>
  <mergeCells count="8">
    <mergeCell ref="A9:D9"/>
    <mergeCell ref="A8:D8"/>
    <mergeCell ref="A1:C1"/>
    <mergeCell ref="A6:C6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4">
      <selection activeCell="C17" sqref="C17"/>
    </sheetView>
  </sheetViews>
  <sheetFormatPr defaultColWidth="9.140625" defaultRowHeight="15"/>
  <cols>
    <col min="1" max="1" width="7.28125" style="0" customWidth="1"/>
    <col min="2" max="2" width="32.421875" style="0" customWidth="1"/>
    <col min="3" max="3" width="16.7109375" style="0" customWidth="1"/>
    <col min="4" max="4" width="16.140625" style="0" customWidth="1"/>
    <col min="5" max="5" width="15.57421875" style="0" customWidth="1"/>
    <col min="6" max="6" width="14.28125" style="0" customWidth="1"/>
    <col min="7" max="7" width="22.7109375" style="0" customWidth="1"/>
  </cols>
  <sheetData>
    <row r="1" ht="14.25">
      <c r="E1" s="281" t="s">
        <v>645</v>
      </c>
    </row>
    <row r="2" ht="14.25">
      <c r="E2" s="281" t="s">
        <v>459</v>
      </c>
    </row>
    <row r="3" ht="14.25">
      <c r="E3" s="281" t="s">
        <v>460</v>
      </c>
    </row>
    <row r="4" ht="14.25">
      <c r="E4" s="281" t="s">
        <v>461</v>
      </c>
    </row>
    <row r="5" ht="14.25">
      <c r="E5" s="281" t="s">
        <v>633</v>
      </c>
    </row>
    <row r="6" ht="14.25">
      <c r="E6" s="281" t="s">
        <v>634</v>
      </c>
    </row>
    <row r="7" ht="14.25">
      <c r="E7" s="515" t="s">
        <v>640</v>
      </c>
    </row>
    <row r="10" spans="1:6" ht="17.25">
      <c r="A10" s="473"/>
      <c r="B10" s="910" t="s">
        <v>26</v>
      </c>
      <c r="C10" s="910"/>
      <c r="D10" s="910"/>
      <c r="E10" s="910"/>
      <c r="F10" s="910"/>
    </row>
    <row r="11" spans="1:7" ht="17.25">
      <c r="A11" s="925" t="s">
        <v>641</v>
      </c>
      <c r="B11" s="925"/>
      <c r="C11" s="925"/>
      <c r="D11" s="925"/>
      <c r="E11" s="925"/>
      <c r="F11" s="925"/>
      <c r="G11" s="925"/>
    </row>
    <row r="12" ht="15">
      <c r="A12" s="513"/>
    </row>
    <row r="13" spans="1:9" ht="14.25">
      <c r="A13" s="937" t="s">
        <v>642</v>
      </c>
      <c r="B13" s="924"/>
      <c r="C13" s="924"/>
      <c r="D13" s="924"/>
      <c r="E13" s="924"/>
      <c r="F13" s="924"/>
      <c r="G13" s="924"/>
      <c r="H13" s="924"/>
      <c r="I13" s="924"/>
    </row>
    <row r="14" spans="1:9" ht="14.25">
      <c r="A14" s="924"/>
      <c r="B14" s="924"/>
      <c r="C14" s="924"/>
      <c r="D14" s="924"/>
      <c r="E14" s="924"/>
      <c r="F14" s="924"/>
      <c r="G14" s="924"/>
      <c r="H14" s="924"/>
      <c r="I14" s="924"/>
    </row>
    <row r="15" spans="1:7" ht="69">
      <c r="A15" s="541"/>
      <c r="B15" s="475" t="s">
        <v>450</v>
      </c>
      <c r="C15" s="475" t="s">
        <v>451</v>
      </c>
      <c r="D15" s="475" t="s">
        <v>27</v>
      </c>
      <c r="E15" s="475" t="s">
        <v>452</v>
      </c>
      <c r="F15" s="475" t="s">
        <v>28</v>
      </c>
      <c r="G15" s="475" t="s">
        <v>453</v>
      </c>
    </row>
    <row r="16" spans="1:7" ht="14.25">
      <c r="A16" s="475">
        <v>1</v>
      </c>
      <c r="B16" s="475">
        <v>2</v>
      </c>
      <c r="C16" s="475">
        <v>3</v>
      </c>
      <c r="D16" s="475">
        <v>4</v>
      </c>
      <c r="E16" s="475">
        <v>5</v>
      </c>
      <c r="F16" s="475">
        <v>6</v>
      </c>
      <c r="G16" s="475">
        <v>7</v>
      </c>
    </row>
    <row r="17" spans="1:7" ht="14.25">
      <c r="A17" s="475"/>
      <c r="B17" s="475"/>
      <c r="C17" s="475">
        <v>0</v>
      </c>
      <c r="D17" s="475"/>
      <c r="E17" s="475"/>
      <c r="F17" s="475"/>
      <c r="G17" s="475"/>
    </row>
    <row r="18" spans="1:7" ht="14.25">
      <c r="A18" s="475"/>
      <c r="B18" s="542" t="s">
        <v>454</v>
      </c>
      <c r="C18" s="543" t="s">
        <v>22</v>
      </c>
      <c r="D18" s="475" t="s">
        <v>22</v>
      </c>
      <c r="E18" s="475" t="s">
        <v>22</v>
      </c>
      <c r="F18" s="475" t="s">
        <v>22</v>
      </c>
      <c r="G18" s="475" t="s">
        <v>22</v>
      </c>
    </row>
    <row r="19" ht="15">
      <c r="A19" s="537"/>
    </row>
    <row r="20" spans="1:7" ht="15">
      <c r="A20" s="931" t="s">
        <v>29</v>
      </c>
      <c r="B20" s="931"/>
      <c r="C20" s="931"/>
      <c r="D20" s="931"/>
      <c r="E20" s="931"/>
      <c r="F20" s="931"/>
      <c r="G20" s="931"/>
    </row>
    <row r="21" spans="1:7" ht="15">
      <c r="A21" s="940" t="s">
        <v>643</v>
      </c>
      <c r="B21" s="940"/>
      <c r="C21" s="940"/>
      <c r="D21" s="940"/>
      <c r="E21" s="940"/>
      <c r="F21" s="940"/>
      <c r="G21" s="940"/>
    </row>
    <row r="22" ht="15">
      <c r="A22" s="539" t="s">
        <v>30</v>
      </c>
    </row>
    <row r="23" spans="1:7" ht="75.75" customHeight="1">
      <c r="A23" s="941" t="s">
        <v>455</v>
      </c>
      <c r="B23" s="941"/>
      <c r="C23" s="941"/>
      <c r="D23" s="926" t="s">
        <v>599</v>
      </c>
      <c r="E23" s="932"/>
      <c r="F23" s="941" t="s">
        <v>644</v>
      </c>
      <c r="G23" s="941"/>
    </row>
    <row r="24" spans="1:7" ht="18" customHeight="1">
      <c r="A24" s="938" t="s">
        <v>31</v>
      </c>
      <c r="B24" s="938"/>
      <c r="C24" s="938"/>
      <c r="D24" s="926">
        <v>0</v>
      </c>
      <c r="E24" s="927"/>
      <c r="F24" s="926">
        <v>0</v>
      </c>
      <c r="G24" s="927"/>
    </row>
    <row r="25" spans="1:7" ht="14.25">
      <c r="A25" s="938" t="s">
        <v>458</v>
      </c>
      <c r="B25" s="938"/>
      <c r="C25" s="938"/>
      <c r="D25" s="939">
        <v>0</v>
      </c>
      <c r="E25" s="939"/>
      <c r="F25" s="939">
        <v>0</v>
      </c>
      <c r="G25" s="939"/>
    </row>
    <row r="26" spans="1:4" ht="15">
      <c r="A26" s="539"/>
      <c r="D26" s="540"/>
    </row>
  </sheetData>
  <sheetProtection/>
  <mergeCells count="14">
    <mergeCell ref="D23:E23"/>
    <mergeCell ref="F23:G23"/>
    <mergeCell ref="A24:C24"/>
    <mergeCell ref="D24:E24"/>
    <mergeCell ref="A13:I14"/>
    <mergeCell ref="F24:G24"/>
    <mergeCell ref="B10:F10"/>
    <mergeCell ref="A11:G11"/>
    <mergeCell ref="A25:C25"/>
    <mergeCell ref="D25:E25"/>
    <mergeCell ref="F25:G25"/>
    <mergeCell ref="A20:G20"/>
    <mergeCell ref="A21:G21"/>
    <mergeCell ref="A23:C23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3">
      <selection activeCell="D29" sqref="D29"/>
    </sheetView>
  </sheetViews>
  <sheetFormatPr defaultColWidth="9.140625" defaultRowHeight="15"/>
  <cols>
    <col min="1" max="1" width="3.57421875" style="0" customWidth="1"/>
    <col min="2" max="2" width="8.140625" style="0" customWidth="1"/>
    <col min="3" max="3" width="25.7109375" style="0" customWidth="1"/>
    <col min="4" max="4" width="13.57421875" style="0" customWidth="1"/>
    <col min="5" max="5" width="17.00390625" style="0" customWidth="1"/>
    <col min="6" max="6" width="18.57421875" style="0" customWidth="1"/>
    <col min="7" max="7" width="21.57421875" style="0" customWidth="1"/>
  </cols>
  <sheetData>
    <row r="1" spans="3:10" ht="16.5" customHeight="1">
      <c r="C1" s="470"/>
      <c r="D1" s="886" t="s">
        <v>648</v>
      </c>
      <c r="E1" s="886"/>
      <c r="F1" s="886"/>
      <c r="G1" s="886"/>
      <c r="H1" s="680"/>
      <c r="I1" s="680"/>
      <c r="J1" s="680"/>
    </row>
    <row r="2" spans="1:10" ht="14.25" customHeight="1">
      <c r="A2" s="681"/>
      <c r="B2" s="681"/>
      <c r="C2" s="892" t="s">
        <v>356</v>
      </c>
      <c r="D2" s="892"/>
      <c r="E2" s="892"/>
      <c r="F2" s="892"/>
      <c r="G2" s="892"/>
      <c r="H2" s="682"/>
      <c r="I2" s="682"/>
      <c r="J2" s="682"/>
    </row>
    <row r="3" spans="1:10" ht="14.25" customHeight="1">
      <c r="A3" s="681"/>
      <c r="B3" s="681"/>
      <c r="C3" s="892" t="s">
        <v>646</v>
      </c>
      <c r="D3" s="892"/>
      <c r="E3" s="892"/>
      <c r="F3" s="892"/>
      <c r="G3" s="892"/>
      <c r="H3" s="682"/>
      <c r="I3" s="682"/>
      <c r="J3" s="682"/>
    </row>
    <row r="4" spans="1:10" ht="13.5" customHeight="1">
      <c r="A4" s="681"/>
      <c r="B4" s="681"/>
      <c r="C4" s="887" t="s">
        <v>493</v>
      </c>
      <c r="D4" s="887"/>
      <c r="E4" s="887"/>
      <c r="F4" s="887"/>
      <c r="G4" s="887"/>
      <c r="H4" s="683"/>
      <c r="I4" s="683"/>
      <c r="J4" s="683"/>
    </row>
    <row r="5" spans="1:10" ht="13.5" customHeight="1">
      <c r="A5" s="681"/>
      <c r="B5" s="681"/>
      <c r="C5" s="887" t="s">
        <v>623</v>
      </c>
      <c r="D5" s="887"/>
      <c r="E5" s="887"/>
      <c r="F5" s="887"/>
      <c r="G5" s="887"/>
      <c r="H5" s="683"/>
      <c r="I5" s="683"/>
      <c r="J5" s="683"/>
    </row>
    <row r="6" spans="1:10" ht="14.25" customHeight="1">
      <c r="A6" s="681"/>
      <c r="B6" s="681"/>
      <c r="C6" s="886"/>
      <c r="D6" s="886"/>
      <c r="E6" s="886"/>
      <c r="F6" s="886"/>
      <c r="G6" s="886"/>
      <c r="H6" s="680"/>
      <c r="I6" s="680"/>
      <c r="J6" s="680"/>
    </row>
    <row r="7" spans="1:10" ht="18">
      <c r="A7" s="681"/>
      <c r="B7" s="681"/>
      <c r="C7" s="942" t="s">
        <v>494</v>
      </c>
      <c r="D7" s="942"/>
      <c r="E7" s="942"/>
      <c r="F7" s="942"/>
      <c r="G7" s="681"/>
      <c r="H7" s="681"/>
      <c r="I7" s="681"/>
      <c r="J7" s="681"/>
    </row>
    <row r="8" spans="1:10" ht="18">
      <c r="A8" s="681"/>
      <c r="B8" s="681"/>
      <c r="C8" s="684"/>
      <c r="D8" s="684"/>
      <c r="E8" s="684"/>
      <c r="F8" s="684"/>
      <c r="G8" s="681"/>
      <c r="H8" s="681"/>
      <c r="I8" s="681"/>
      <c r="J8" s="681"/>
    </row>
    <row r="9" spans="1:10" ht="18">
      <c r="A9" s="910" t="s">
        <v>495</v>
      </c>
      <c r="B9" s="910"/>
      <c r="C9" s="910"/>
      <c r="D9" s="910"/>
      <c r="E9" s="910"/>
      <c r="F9" s="910"/>
      <c r="G9" s="910"/>
      <c r="H9" s="681"/>
      <c r="I9" s="681"/>
      <c r="J9" s="681"/>
    </row>
    <row r="10" spans="1:10" ht="15.75" customHeight="1">
      <c r="A10" s="910" t="s">
        <v>647</v>
      </c>
      <c r="B10" s="910"/>
      <c r="C10" s="910"/>
      <c r="D10" s="910"/>
      <c r="E10" s="910"/>
      <c r="F10" s="910"/>
      <c r="G10" s="910"/>
      <c r="H10" s="681"/>
      <c r="I10" s="681"/>
      <c r="J10" s="681"/>
    </row>
    <row r="11" spans="1:10" ht="27" customHeight="1" hidden="1">
      <c r="A11" s="681"/>
      <c r="B11" s="681"/>
      <c r="C11" s="943" t="s">
        <v>496</v>
      </c>
      <c r="D11" s="943"/>
      <c r="E11" s="943"/>
      <c r="F11" s="943"/>
      <c r="G11" s="681"/>
      <c r="H11" s="681"/>
      <c r="I11" s="681"/>
      <c r="J11" s="681"/>
    </row>
    <row r="12" spans="1:10" ht="18">
      <c r="A12" s="681"/>
      <c r="B12" s="681"/>
      <c r="C12" s="684"/>
      <c r="D12" s="684"/>
      <c r="E12" s="684"/>
      <c r="F12" s="684"/>
      <c r="G12" s="681"/>
      <c r="H12" s="681"/>
      <c r="I12" s="681"/>
      <c r="J12" s="681"/>
    </row>
    <row r="13" spans="1:10" ht="18">
      <c r="A13" s="681"/>
      <c r="B13" s="681"/>
      <c r="C13" s="684"/>
      <c r="D13" s="684"/>
      <c r="E13" s="684"/>
      <c r="F13" s="587"/>
      <c r="G13" s="681"/>
      <c r="H13" s="681"/>
      <c r="I13" s="681"/>
      <c r="J13" s="681"/>
    </row>
    <row r="14" spans="1:10" ht="78" customHeight="1">
      <c r="A14" s="944" t="s">
        <v>497</v>
      </c>
      <c r="B14" s="944"/>
      <c r="C14" s="944"/>
      <c r="D14" s="944"/>
      <c r="E14" s="944"/>
      <c r="F14" s="944"/>
      <c r="G14" s="944"/>
      <c r="H14" s="681"/>
      <c r="I14" s="681"/>
      <c r="J14" s="681"/>
    </row>
    <row r="15" spans="1:10" ht="18">
      <c r="A15" s="681"/>
      <c r="B15" s="681"/>
      <c r="C15" s="685"/>
      <c r="D15" s="685"/>
      <c r="E15" s="685"/>
      <c r="F15" s="685"/>
      <c r="G15" s="681"/>
      <c r="H15" s="681"/>
      <c r="I15" s="681"/>
      <c r="J15" s="681"/>
    </row>
    <row r="16" spans="1:10" ht="18">
      <c r="A16" s="681"/>
      <c r="B16" s="681"/>
      <c r="C16" s="686"/>
      <c r="D16" s="686"/>
      <c r="E16" s="686"/>
      <c r="F16" s="587"/>
      <c r="G16" s="681"/>
      <c r="H16" s="681"/>
      <c r="I16" s="681"/>
      <c r="J16" s="681"/>
    </row>
    <row r="17" spans="1:10" ht="18">
      <c r="A17" s="681"/>
      <c r="B17" s="681"/>
      <c r="C17" s="681"/>
      <c r="D17" s="681"/>
      <c r="E17" s="681"/>
      <c r="F17" s="687" t="s">
        <v>207</v>
      </c>
      <c r="G17" s="681"/>
      <c r="H17" s="681"/>
      <c r="I17" s="681"/>
      <c r="J17" s="681"/>
    </row>
    <row r="18" spans="1:10" ht="15.75" customHeight="1">
      <c r="A18" s="681"/>
      <c r="B18" s="945" t="s">
        <v>20</v>
      </c>
      <c r="C18" s="945" t="s">
        <v>498</v>
      </c>
      <c r="D18" s="945" t="s">
        <v>65</v>
      </c>
      <c r="E18" s="948" t="s">
        <v>499</v>
      </c>
      <c r="F18" s="949"/>
      <c r="G18" s="681"/>
      <c r="H18" s="681"/>
      <c r="I18" s="681"/>
      <c r="J18" s="681"/>
    </row>
    <row r="19" spans="1:10" ht="14.25" customHeight="1">
      <c r="A19" s="681"/>
      <c r="B19" s="946"/>
      <c r="C19" s="946"/>
      <c r="D19" s="946"/>
      <c r="E19" s="945" t="s">
        <v>500</v>
      </c>
      <c r="F19" s="945" t="s">
        <v>501</v>
      </c>
      <c r="G19" s="681"/>
      <c r="H19" s="681"/>
      <c r="I19" s="681"/>
      <c r="J19" s="681"/>
    </row>
    <row r="20" spans="1:10" ht="54.75" customHeight="1">
      <c r="A20" s="681"/>
      <c r="B20" s="947"/>
      <c r="C20" s="947"/>
      <c r="D20" s="947"/>
      <c r="E20" s="947"/>
      <c r="F20" s="947"/>
      <c r="G20" s="681"/>
      <c r="H20" s="681"/>
      <c r="I20" s="681"/>
      <c r="J20" s="681"/>
    </row>
    <row r="21" spans="1:10" ht="46.5">
      <c r="A21" s="681"/>
      <c r="B21" s="296">
        <v>1</v>
      </c>
      <c r="C21" s="688" t="s">
        <v>502</v>
      </c>
      <c r="D21" s="569">
        <v>59998</v>
      </c>
      <c r="E21" s="569">
        <v>56873</v>
      </c>
      <c r="F21" s="569">
        <v>3125</v>
      </c>
      <c r="G21" s="681"/>
      <c r="H21" s="681"/>
      <c r="I21" s="681"/>
      <c r="J21" s="681"/>
    </row>
    <row r="22" spans="1:10" ht="18">
      <c r="A22" s="681"/>
      <c r="B22" s="689"/>
      <c r="C22" s="690" t="s">
        <v>503</v>
      </c>
      <c r="D22" s="691">
        <f>D21</f>
        <v>59998</v>
      </c>
      <c r="E22" s="691">
        <f>E21</f>
        <v>56873</v>
      </c>
      <c r="F22" s="691">
        <f>SUM(F21:F21)</f>
        <v>3125</v>
      </c>
      <c r="G22" s="681"/>
      <c r="H22" s="681"/>
      <c r="I22" s="681"/>
      <c r="J22" s="681"/>
    </row>
  </sheetData>
  <sheetProtection/>
  <mergeCells count="17">
    <mergeCell ref="A10:G10"/>
    <mergeCell ref="C11:F11"/>
    <mergeCell ref="A14:G14"/>
    <mergeCell ref="B18:B20"/>
    <mergeCell ref="C18:C20"/>
    <mergeCell ref="D18:D20"/>
    <mergeCell ref="E18:F18"/>
    <mergeCell ref="E19:E20"/>
    <mergeCell ref="F19:F20"/>
    <mergeCell ref="C7:F7"/>
    <mergeCell ref="A9:G9"/>
    <mergeCell ref="D1:G1"/>
    <mergeCell ref="C2:G2"/>
    <mergeCell ref="C3:G3"/>
    <mergeCell ref="C4:G4"/>
    <mergeCell ref="C5:G5"/>
    <mergeCell ref="C6:G6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7">
      <selection activeCell="F16" sqref="F16"/>
    </sheetView>
  </sheetViews>
  <sheetFormatPr defaultColWidth="9.140625" defaultRowHeight="15"/>
  <cols>
    <col min="1" max="1" width="38.8515625" style="729" customWidth="1"/>
    <col min="2" max="2" width="12.8515625" style="729" customWidth="1"/>
    <col min="3" max="4" width="3.8515625" style="731" customWidth="1"/>
    <col min="5" max="6" width="13.28125" style="729" customWidth="1"/>
    <col min="7" max="7" width="13.7109375" style="729" customWidth="1"/>
    <col min="8" max="16384" width="9.140625" style="729" customWidth="1"/>
  </cols>
  <sheetData>
    <row r="1" ht="14.25">
      <c r="B1" s="730" t="s">
        <v>651</v>
      </c>
    </row>
    <row r="2" spans="1:7" ht="15.75" customHeight="1">
      <c r="A2" s="892" t="s">
        <v>344</v>
      </c>
      <c r="B2" s="892"/>
      <c r="C2" s="892"/>
      <c r="D2" s="892"/>
      <c r="E2" s="892"/>
      <c r="F2" s="892"/>
      <c r="G2" s="892"/>
    </row>
    <row r="3" spans="1:7" ht="15.75" customHeight="1">
      <c r="A3" s="892" t="s">
        <v>646</v>
      </c>
      <c r="B3" s="892"/>
      <c r="C3" s="892"/>
      <c r="D3" s="892"/>
      <c r="E3" s="892"/>
      <c r="F3" s="892"/>
      <c r="G3" s="892"/>
    </row>
    <row r="4" spans="1:7" ht="15.75" customHeight="1">
      <c r="A4" s="951" t="s">
        <v>493</v>
      </c>
      <c r="B4" s="951"/>
      <c r="C4" s="951"/>
      <c r="D4" s="951"/>
      <c r="E4" s="951"/>
      <c r="F4" s="951"/>
      <c r="G4" s="951"/>
    </row>
    <row r="5" spans="1:7" ht="15.75" customHeight="1">
      <c r="A5" s="887" t="s">
        <v>623</v>
      </c>
      <c r="B5" s="887"/>
      <c r="C5" s="887"/>
      <c r="D5" s="887"/>
      <c r="E5" s="887"/>
      <c r="F5" s="887"/>
      <c r="G5" s="887"/>
    </row>
    <row r="6" spans="2:7" ht="14.25">
      <c r="B6" s="281"/>
      <c r="C6" s="953"/>
      <c r="D6" s="953"/>
      <c r="E6" s="953"/>
      <c r="F6" s="953"/>
      <c r="G6" s="953"/>
    </row>
    <row r="7" ht="14.25">
      <c r="B7" s="515"/>
    </row>
    <row r="8" spans="1:7" ht="15.75" customHeight="1">
      <c r="A8" s="732" t="s">
        <v>524</v>
      </c>
      <c r="B8" s="732" t="s">
        <v>524</v>
      </c>
      <c r="C8" s="733" t="s">
        <v>524</v>
      </c>
      <c r="D8" s="733" t="s">
        <v>524</v>
      </c>
      <c r="E8" s="954"/>
      <c r="F8" s="955"/>
      <c r="G8" s="955"/>
    </row>
    <row r="9" spans="1:7" ht="15.75" customHeight="1">
      <c r="A9" s="956" t="s">
        <v>524</v>
      </c>
      <c r="B9" s="956"/>
      <c r="C9" s="956"/>
      <c r="D9" s="956"/>
      <c r="E9" s="956"/>
      <c r="F9" s="956"/>
      <c r="G9" s="956"/>
    </row>
    <row r="10" spans="1:7" ht="59.25" customHeight="1">
      <c r="A10" s="957" t="s">
        <v>649</v>
      </c>
      <c r="B10" s="957"/>
      <c r="C10" s="957"/>
      <c r="D10" s="957"/>
      <c r="E10" s="957"/>
      <c r="F10" s="957"/>
      <c r="G10" s="957"/>
    </row>
    <row r="11" spans="1:7" ht="14.25" customHeight="1">
      <c r="A11" s="908" t="s">
        <v>207</v>
      </c>
      <c r="B11" s="908"/>
      <c r="C11" s="908"/>
      <c r="D11" s="908"/>
      <c r="E11" s="908"/>
      <c r="F11" s="908"/>
      <c r="G11" s="908"/>
    </row>
    <row r="12" spans="1:7" ht="28.5" customHeight="1">
      <c r="A12" s="734" t="s">
        <v>525</v>
      </c>
      <c r="B12" s="734" t="s">
        <v>103</v>
      </c>
      <c r="C12" s="735" t="s">
        <v>62</v>
      </c>
      <c r="D12" s="735" t="s">
        <v>526</v>
      </c>
      <c r="E12" s="734" t="s">
        <v>527</v>
      </c>
      <c r="F12" s="734" t="s">
        <v>604</v>
      </c>
      <c r="G12" s="734" t="s">
        <v>650</v>
      </c>
    </row>
    <row r="13" spans="1:7" ht="14.25" customHeight="1">
      <c r="A13" s="950" t="s">
        <v>528</v>
      </c>
      <c r="B13" s="950"/>
      <c r="C13" s="950"/>
      <c r="D13" s="950"/>
      <c r="E13" s="736">
        <f>SUM(+E14)</f>
        <v>59998</v>
      </c>
      <c r="F13" s="736">
        <f>SUM(+F14)</f>
        <v>0</v>
      </c>
      <c r="G13" s="736">
        <f>SUM(+G14)</f>
        <v>0</v>
      </c>
    </row>
    <row r="14" spans="1:7" ht="31.5" customHeight="1">
      <c r="A14" s="952" t="s">
        <v>531</v>
      </c>
      <c r="B14" s="952"/>
      <c r="C14" s="952"/>
      <c r="D14" s="952"/>
      <c r="E14" s="737">
        <f>SUM(E15)</f>
        <v>59998</v>
      </c>
      <c r="F14" s="737">
        <f>SUM(F15)</f>
        <v>0</v>
      </c>
      <c r="G14" s="737">
        <f>SUM(G15)</f>
        <v>0</v>
      </c>
    </row>
    <row r="15" spans="1:7" ht="45" customHeight="1">
      <c r="A15" s="738" t="s">
        <v>262</v>
      </c>
      <c r="B15" s="739" t="s">
        <v>529</v>
      </c>
      <c r="C15" s="743" t="s">
        <v>524</v>
      </c>
      <c r="D15" s="743" t="s">
        <v>524</v>
      </c>
      <c r="E15" s="740">
        <f>SUM(E16:E16)</f>
        <v>59998</v>
      </c>
      <c r="F15" s="740">
        <f>SUM(F16:F16)</f>
        <v>0</v>
      </c>
      <c r="G15" s="740">
        <f>SUM(G16:G16)</f>
        <v>0</v>
      </c>
    </row>
    <row r="16" spans="1:7" ht="63.75" customHeight="1">
      <c r="A16" s="741" t="s">
        <v>488</v>
      </c>
      <c r="B16" s="742" t="s">
        <v>530</v>
      </c>
      <c r="C16" s="749" t="s">
        <v>68</v>
      </c>
      <c r="D16" s="749" t="s">
        <v>485</v>
      </c>
      <c r="E16" s="750">
        <v>59998</v>
      </c>
      <c r="F16" s="744">
        <v>0</v>
      </c>
      <c r="G16" s="744">
        <v>0</v>
      </c>
    </row>
  </sheetData>
  <sheetProtection/>
  <mergeCells count="11">
    <mergeCell ref="A11:G11"/>
    <mergeCell ref="A13:D13"/>
    <mergeCell ref="A2:G2"/>
    <mergeCell ref="A3:G3"/>
    <mergeCell ref="A4:G4"/>
    <mergeCell ref="A5:G5"/>
    <mergeCell ref="A14:D14"/>
    <mergeCell ref="C6:G6"/>
    <mergeCell ref="E8:G8"/>
    <mergeCell ref="A9:G9"/>
    <mergeCell ref="A10:G10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70">
      <selection activeCell="C61" sqref="C61"/>
    </sheetView>
  </sheetViews>
  <sheetFormatPr defaultColWidth="9.140625" defaultRowHeight="15"/>
  <cols>
    <col min="1" max="1" width="9.140625" style="36" customWidth="1"/>
    <col min="2" max="2" width="25.421875" style="605" customWidth="1"/>
    <col min="3" max="3" width="74.140625" style="36" customWidth="1"/>
    <col min="4" max="16384" width="8.8515625" style="36" customWidth="1"/>
  </cols>
  <sheetData>
    <row r="1" spans="1:6" s="590" customFormat="1" ht="15.75" customHeight="1">
      <c r="A1" s="861" t="s">
        <v>61</v>
      </c>
      <c r="B1" s="861"/>
      <c r="C1" s="861"/>
      <c r="D1" s="589"/>
      <c r="E1" s="589"/>
      <c r="F1" s="589"/>
    </row>
    <row r="2" spans="1:6" s="590" customFormat="1" ht="15.75" customHeight="1">
      <c r="A2" s="861" t="s">
        <v>346</v>
      </c>
      <c r="B2" s="861"/>
      <c r="C2" s="861"/>
      <c r="D2" s="589"/>
      <c r="E2" s="589"/>
      <c r="F2" s="589"/>
    </row>
    <row r="3" spans="1:6" s="590" customFormat="1" ht="15.75" customHeight="1">
      <c r="A3" s="861" t="s">
        <v>557</v>
      </c>
      <c r="B3" s="861"/>
      <c r="C3" s="861"/>
      <c r="D3" s="589"/>
      <c r="E3" s="589"/>
      <c r="F3" s="589"/>
    </row>
    <row r="4" spans="1:6" s="593" customFormat="1" ht="16.5" customHeight="1">
      <c r="A4" s="863" t="s">
        <v>345</v>
      </c>
      <c r="B4" s="863"/>
      <c r="C4" s="863"/>
      <c r="D4" s="592"/>
      <c r="E4" s="592"/>
      <c r="F4" s="592"/>
    </row>
    <row r="5" spans="1:6" s="593" customFormat="1" ht="16.5" customHeight="1">
      <c r="A5" s="863" t="s">
        <v>514</v>
      </c>
      <c r="B5" s="863"/>
      <c r="C5" s="863"/>
      <c r="D5" s="592"/>
      <c r="E5" s="592"/>
      <c r="F5" s="592"/>
    </row>
    <row r="6" spans="2:6" ht="14.25">
      <c r="B6"/>
      <c r="C6" s="34" t="s">
        <v>578</v>
      </c>
      <c r="D6" s="75"/>
      <c r="E6"/>
      <c r="F6"/>
    </row>
    <row r="7" spans="2:6" ht="14.25">
      <c r="B7"/>
      <c r="C7" s="75"/>
      <c r="D7" s="75"/>
      <c r="E7"/>
      <c r="F7"/>
    </row>
    <row r="8" spans="1:6" ht="14.25" customHeight="1">
      <c r="A8" s="860" t="s">
        <v>59</v>
      </c>
      <c r="B8" s="860"/>
      <c r="C8" s="860"/>
      <c r="D8"/>
      <c r="E8"/>
      <c r="F8"/>
    </row>
    <row r="9" spans="1:6" ht="14.25" customHeight="1">
      <c r="A9" s="860" t="s">
        <v>347</v>
      </c>
      <c r="B9" s="860"/>
      <c r="C9" s="860"/>
      <c r="D9"/>
      <c r="E9"/>
      <c r="F9"/>
    </row>
    <row r="10" spans="2:6" ht="17.25">
      <c r="B10" s="80"/>
      <c r="C10"/>
      <c r="D10"/>
      <c r="E10"/>
      <c r="F10"/>
    </row>
    <row r="11" spans="1:3" s="76" customFormat="1" ht="77.25" customHeight="1">
      <c r="A11" s="74" t="s">
        <v>60</v>
      </c>
      <c r="B11" s="74" t="s">
        <v>225</v>
      </c>
      <c r="C11" s="74" t="s">
        <v>197</v>
      </c>
    </row>
    <row r="12" spans="1:3" s="76" customFormat="1" ht="30.75">
      <c r="A12" s="781" t="s">
        <v>67</v>
      </c>
      <c r="B12" s="81"/>
      <c r="C12" s="41" t="s">
        <v>348</v>
      </c>
    </row>
    <row r="13" spans="1:6" s="62" customFormat="1" ht="62.25">
      <c r="A13" s="602" t="s">
        <v>67</v>
      </c>
      <c r="B13" s="181" t="s">
        <v>45</v>
      </c>
      <c r="C13" s="32" t="s">
        <v>145</v>
      </c>
      <c r="D13" s="76"/>
      <c r="E13" s="76"/>
      <c r="F13" s="76"/>
    </row>
    <row r="14" spans="1:6" s="62" customFormat="1" ht="46.5">
      <c r="A14" s="602" t="s">
        <v>67</v>
      </c>
      <c r="B14" s="182" t="s">
        <v>146</v>
      </c>
      <c r="C14" s="32" t="s">
        <v>282</v>
      </c>
      <c r="D14" s="76"/>
      <c r="E14" s="76"/>
      <c r="F14" s="76"/>
    </row>
    <row r="15" spans="1:6" s="62" customFormat="1" ht="48" customHeight="1">
      <c r="A15" s="602" t="s">
        <v>67</v>
      </c>
      <c r="B15" s="182" t="s">
        <v>147</v>
      </c>
      <c r="C15" s="32" t="s">
        <v>283</v>
      </c>
      <c r="D15" s="76"/>
      <c r="E15" s="76"/>
      <c r="F15" s="76"/>
    </row>
    <row r="16" spans="1:3" s="62" customFormat="1" ht="33" customHeight="1">
      <c r="A16" s="602" t="s">
        <v>67</v>
      </c>
      <c r="B16" s="182" t="s">
        <v>148</v>
      </c>
      <c r="C16" s="32" t="s">
        <v>284</v>
      </c>
    </row>
    <row r="17" spans="1:3" s="62" customFormat="1" ht="78.75" customHeight="1">
      <c r="A17" s="602" t="s">
        <v>67</v>
      </c>
      <c r="B17" s="182" t="s">
        <v>149</v>
      </c>
      <c r="C17" s="32" t="s">
        <v>285</v>
      </c>
    </row>
    <row r="18" spans="1:3" s="62" customFormat="1" ht="62.25">
      <c r="A18" s="602" t="s">
        <v>67</v>
      </c>
      <c r="B18" s="182" t="s">
        <v>150</v>
      </c>
      <c r="C18" s="32" t="s">
        <v>286</v>
      </c>
    </row>
    <row r="19" spans="1:3" s="62" customFormat="1" ht="14.25">
      <c r="A19" s="866" t="s">
        <v>67</v>
      </c>
      <c r="B19" s="867" t="s">
        <v>152</v>
      </c>
      <c r="C19" s="868" t="s">
        <v>287</v>
      </c>
    </row>
    <row r="20" spans="1:3" s="62" customFormat="1" ht="24" customHeight="1">
      <c r="A20" s="866"/>
      <c r="B20" s="867"/>
      <c r="C20" s="868"/>
    </row>
    <row r="21" spans="1:3" s="62" customFormat="1" ht="14.25">
      <c r="A21" s="866" t="s">
        <v>67</v>
      </c>
      <c r="B21" s="867" t="s">
        <v>153</v>
      </c>
      <c r="C21" s="868" t="s">
        <v>470</v>
      </c>
    </row>
    <row r="22" spans="1:3" s="62" customFormat="1" ht="51.75" customHeight="1">
      <c r="A22" s="869"/>
      <c r="B22" s="867"/>
      <c r="C22" s="868"/>
    </row>
    <row r="23" spans="1:3" s="62" customFormat="1" ht="46.5">
      <c r="A23" s="602" t="s">
        <v>67</v>
      </c>
      <c r="B23" s="182" t="s">
        <v>154</v>
      </c>
      <c r="C23" s="79" t="s">
        <v>288</v>
      </c>
    </row>
    <row r="24" spans="1:3" s="62" customFormat="1" ht="83.25" customHeight="1">
      <c r="A24" s="602" t="s">
        <v>67</v>
      </c>
      <c r="B24" s="182" t="s">
        <v>2</v>
      </c>
      <c r="C24" s="77" t="s">
        <v>289</v>
      </c>
    </row>
    <row r="25" spans="1:3" s="62" customFormat="1" ht="46.5">
      <c r="A25" s="602" t="s">
        <v>67</v>
      </c>
      <c r="B25" s="182" t="s">
        <v>3</v>
      </c>
      <c r="C25" s="77" t="s">
        <v>290</v>
      </c>
    </row>
    <row r="26" spans="1:3" s="62" customFormat="1" ht="30.75">
      <c r="A26" s="602" t="s">
        <v>67</v>
      </c>
      <c r="B26" s="182" t="s">
        <v>4</v>
      </c>
      <c r="C26" s="77" t="s">
        <v>291</v>
      </c>
    </row>
    <row r="27" spans="1:3" s="62" customFormat="1" ht="30.75">
      <c r="A27" s="602" t="s">
        <v>67</v>
      </c>
      <c r="B27" s="182" t="s">
        <v>155</v>
      </c>
      <c r="C27" s="32" t="s">
        <v>292</v>
      </c>
    </row>
    <row r="28" spans="1:3" s="62" customFormat="1" ht="66" customHeight="1">
      <c r="A28" s="602" t="s">
        <v>67</v>
      </c>
      <c r="B28" s="182" t="s">
        <v>156</v>
      </c>
      <c r="C28" s="32" t="s">
        <v>293</v>
      </c>
    </row>
    <row r="29" spans="1:3" s="62" customFormat="1" ht="30.75">
      <c r="A29" s="602" t="s">
        <v>67</v>
      </c>
      <c r="B29" s="182" t="s">
        <v>157</v>
      </c>
      <c r="C29" s="32" t="s">
        <v>294</v>
      </c>
    </row>
    <row r="30" spans="1:3" s="62" customFormat="1" ht="30.75">
      <c r="A30" s="602" t="s">
        <v>67</v>
      </c>
      <c r="B30" s="182" t="s">
        <v>435</v>
      </c>
      <c r="C30" s="32" t="s">
        <v>436</v>
      </c>
    </row>
    <row r="31" spans="1:3" s="62" customFormat="1" ht="15">
      <c r="A31" s="602" t="s">
        <v>67</v>
      </c>
      <c r="B31" s="183" t="s">
        <v>158</v>
      </c>
      <c r="C31" s="603" t="s">
        <v>295</v>
      </c>
    </row>
    <row r="32" spans="1:3" ht="30" customHeight="1">
      <c r="A32" s="602" t="s">
        <v>67</v>
      </c>
      <c r="B32" s="182" t="s">
        <v>159</v>
      </c>
      <c r="C32" s="32" t="s">
        <v>296</v>
      </c>
    </row>
    <row r="33" spans="1:3" ht="80.25" customHeight="1">
      <c r="A33" s="602" t="s">
        <v>67</v>
      </c>
      <c r="B33" s="182" t="s">
        <v>160</v>
      </c>
      <c r="C33" s="32" t="s">
        <v>297</v>
      </c>
    </row>
    <row r="34" spans="1:3" ht="78">
      <c r="A34" s="602" t="s">
        <v>67</v>
      </c>
      <c r="B34" s="182" t="s">
        <v>161</v>
      </c>
      <c r="C34" s="79" t="s">
        <v>298</v>
      </c>
    </row>
    <row r="35" spans="1:3" ht="78">
      <c r="A35" s="602" t="s">
        <v>67</v>
      </c>
      <c r="B35" s="182" t="s">
        <v>162</v>
      </c>
      <c r="C35" s="32" t="s">
        <v>299</v>
      </c>
    </row>
    <row r="36" spans="1:3" ht="82.5" customHeight="1">
      <c r="A36" s="602" t="s">
        <v>67</v>
      </c>
      <c r="B36" s="182" t="s">
        <v>163</v>
      </c>
      <c r="C36" s="79" t="s">
        <v>300</v>
      </c>
    </row>
    <row r="37" spans="1:3" ht="48.75" customHeight="1">
      <c r="A37" s="602" t="s">
        <v>67</v>
      </c>
      <c r="B37" s="182" t="s">
        <v>164</v>
      </c>
      <c r="C37" s="79" t="s">
        <v>505</v>
      </c>
    </row>
    <row r="38" spans="1:3" ht="49.5" customHeight="1">
      <c r="A38" s="602" t="s">
        <v>67</v>
      </c>
      <c r="B38" s="182" t="s">
        <v>165</v>
      </c>
      <c r="C38" s="79" t="s">
        <v>506</v>
      </c>
    </row>
    <row r="39" spans="1:3" ht="30.75">
      <c r="A39" s="602" t="s">
        <v>67</v>
      </c>
      <c r="B39" s="182" t="s">
        <v>166</v>
      </c>
      <c r="C39" s="32" t="s">
        <v>301</v>
      </c>
    </row>
    <row r="40" spans="1:3" ht="46.5" hidden="1">
      <c r="A40" s="602" t="s">
        <v>67</v>
      </c>
      <c r="B40" s="182" t="s">
        <v>268</v>
      </c>
      <c r="C40" s="32" t="s">
        <v>269</v>
      </c>
    </row>
    <row r="41" spans="1:3" ht="46.5">
      <c r="A41" s="602" t="s">
        <v>67</v>
      </c>
      <c r="B41" s="182" t="s">
        <v>167</v>
      </c>
      <c r="C41" s="32" t="s">
        <v>302</v>
      </c>
    </row>
    <row r="42" spans="1:3" ht="41.25" customHeight="1">
      <c r="A42" s="602" t="s">
        <v>67</v>
      </c>
      <c r="B42" s="182" t="s">
        <v>5</v>
      </c>
      <c r="C42" s="77" t="s">
        <v>303</v>
      </c>
    </row>
    <row r="43" spans="1:3" ht="64.5" customHeight="1">
      <c r="A43" s="602" t="s">
        <v>67</v>
      </c>
      <c r="B43" s="182" t="s">
        <v>471</v>
      </c>
      <c r="C43" s="77" t="s">
        <v>472</v>
      </c>
    </row>
    <row r="44" spans="1:3" ht="192" customHeight="1">
      <c r="A44" s="602" t="s">
        <v>67</v>
      </c>
      <c r="B44" s="776" t="s">
        <v>559</v>
      </c>
      <c r="C44" s="79" t="s">
        <v>560</v>
      </c>
    </row>
    <row r="45" spans="1:3" ht="78">
      <c r="A45" s="602" t="s">
        <v>67</v>
      </c>
      <c r="B45" s="777" t="s">
        <v>561</v>
      </c>
      <c r="C45" s="79" t="s">
        <v>562</v>
      </c>
    </row>
    <row r="46" spans="1:3" ht="60.75" customHeight="1">
      <c r="A46" s="602" t="s">
        <v>67</v>
      </c>
      <c r="B46" s="182" t="s">
        <v>473</v>
      </c>
      <c r="C46" s="77" t="s">
        <v>474</v>
      </c>
    </row>
    <row r="47" spans="1:3" ht="46.5">
      <c r="A47" s="602" t="s">
        <v>67</v>
      </c>
      <c r="B47" s="777" t="s">
        <v>563</v>
      </c>
      <c r="C47" s="79" t="s">
        <v>564</v>
      </c>
    </row>
    <row r="48" spans="1:3" ht="46.5">
      <c r="A48" s="602" t="s">
        <v>67</v>
      </c>
      <c r="B48" s="777" t="s">
        <v>565</v>
      </c>
      <c r="C48" s="79" t="s">
        <v>566</v>
      </c>
    </row>
    <row r="49" spans="1:3" ht="63" customHeight="1">
      <c r="A49" s="602" t="s">
        <v>67</v>
      </c>
      <c r="B49" s="182" t="s">
        <v>475</v>
      </c>
      <c r="C49" s="77" t="s">
        <v>476</v>
      </c>
    </row>
    <row r="50" spans="1:3" ht="140.25">
      <c r="A50" s="602" t="s">
        <v>67</v>
      </c>
      <c r="B50" s="777" t="s">
        <v>567</v>
      </c>
      <c r="C50" s="79" t="s">
        <v>568</v>
      </c>
    </row>
    <row r="51" spans="1:3" ht="124.5">
      <c r="A51" s="602" t="s">
        <v>67</v>
      </c>
      <c r="B51" s="777" t="s">
        <v>569</v>
      </c>
      <c r="C51" s="79" t="s">
        <v>570</v>
      </c>
    </row>
    <row r="52" spans="1:3" ht="93">
      <c r="A52" s="602" t="s">
        <v>67</v>
      </c>
      <c r="B52" s="777" t="s">
        <v>571</v>
      </c>
      <c r="C52" s="79" t="s">
        <v>572</v>
      </c>
    </row>
    <row r="53" spans="1:3" ht="65.25" customHeight="1">
      <c r="A53" s="602" t="s">
        <v>67</v>
      </c>
      <c r="B53" s="777" t="s">
        <v>573</v>
      </c>
      <c r="C53" s="79" t="s">
        <v>574</v>
      </c>
    </row>
    <row r="54" spans="1:3" ht="51.75" customHeight="1">
      <c r="A54" s="602" t="s">
        <v>67</v>
      </c>
      <c r="B54" s="776" t="s">
        <v>575</v>
      </c>
      <c r="C54" s="79" t="s">
        <v>576</v>
      </c>
    </row>
    <row r="55" spans="1:3" ht="63" customHeight="1">
      <c r="A55" s="602" t="s">
        <v>67</v>
      </c>
      <c r="B55" s="182" t="s">
        <v>477</v>
      </c>
      <c r="C55" s="77" t="s">
        <v>478</v>
      </c>
    </row>
    <row r="56" spans="1:3" ht="21.75" customHeight="1">
      <c r="A56" s="602" t="s">
        <v>67</v>
      </c>
      <c r="B56" s="182" t="s">
        <v>168</v>
      </c>
      <c r="C56" s="32" t="s">
        <v>304</v>
      </c>
    </row>
    <row r="57" spans="1:3" ht="49.5" customHeight="1">
      <c r="A57" s="602" t="s">
        <v>67</v>
      </c>
      <c r="B57" s="182" t="s">
        <v>169</v>
      </c>
      <c r="C57" s="32" t="s">
        <v>305</v>
      </c>
    </row>
    <row r="58" spans="1:3" ht="24" customHeight="1">
      <c r="A58" s="602" t="s">
        <v>67</v>
      </c>
      <c r="B58" s="182" t="s">
        <v>412</v>
      </c>
      <c r="C58" s="32" t="s">
        <v>306</v>
      </c>
    </row>
    <row r="59" spans="1:3" ht="30.75">
      <c r="A59" s="602" t="s">
        <v>67</v>
      </c>
      <c r="B59" s="182" t="s">
        <v>579</v>
      </c>
      <c r="C59" s="32" t="s">
        <v>580</v>
      </c>
    </row>
    <row r="60" spans="1:3" ht="30.75">
      <c r="A60" s="602" t="s">
        <v>67</v>
      </c>
      <c r="B60" s="182" t="s">
        <v>413</v>
      </c>
      <c r="C60" s="32" t="s">
        <v>307</v>
      </c>
    </row>
    <row r="61" spans="1:4" ht="46.5">
      <c r="A61" s="602" t="s">
        <v>67</v>
      </c>
      <c r="B61" s="472" t="s">
        <v>479</v>
      </c>
      <c r="C61" s="472" t="s">
        <v>423</v>
      </c>
      <c r="D61" s="62"/>
    </row>
    <row r="62" spans="1:3" ht="15">
      <c r="A62" s="602" t="s">
        <v>67</v>
      </c>
      <c r="B62" s="182" t="s">
        <v>414</v>
      </c>
      <c r="C62" s="79" t="s">
        <v>308</v>
      </c>
    </row>
    <row r="63" spans="1:3" ht="48" customHeight="1">
      <c r="A63" s="602" t="s">
        <v>67</v>
      </c>
      <c r="B63" s="182" t="s">
        <v>404</v>
      </c>
      <c r="C63" s="32" t="s">
        <v>335</v>
      </c>
    </row>
    <row r="64" spans="1:4" ht="37.5" customHeight="1">
      <c r="A64" s="602" t="s">
        <v>67</v>
      </c>
      <c r="B64" s="182" t="s">
        <v>415</v>
      </c>
      <c r="C64" s="32" t="s">
        <v>309</v>
      </c>
      <c r="D64" s="62"/>
    </row>
    <row r="65" spans="1:4" ht="15">
      <c r="A65" s="602" t="s">
        <v>67</v>
      </c>
      <c r="B65" s="182" t="s">
        <v>416</v>
      </c>
      <c r="C65" s="32" t="s">
        <v>310</v>
      </c>
      <c r="D65" s="62"/>
    </row>
    <row r="66" spans="1:4" ht="62.25">
      <c r="A66" s="604" t="s">
        <v>67</v>
      </c>
      <c r="B66" s="383" t="s">
        <v>417</v>
      </c>
      <c r="C66" s="32" t="s">
        <v>317</v>
      </c>
      <c r="D66" s="62"/>
    </row>
    <row r="67" spans="1:4" ht="30.75">
      <c r="A67" s="604" t="s">
        <v>67</v>
      </c>
      <c r="B67" s="383" t="s">
        <v>418</v>
      </c>
      <c r="C67" s="32" t="s">
        <v>322</v>
      </c>
      <c r="D67" s="62"/>
    </row>
    <row r="68" spans="1:4" ht="15">
      <c r="A68" s="602" t="s">
        <v>67</v>
      </c>
      <c r="B68" s="169" t="s">
        <v>405</v>
      </c>
      <c r="C68" s="78" t="s">
        <v>311</v>
      </c>
      <c r="D68" s="62"/>
    </row>
    <row r="69" spans="1:4" ht="63" customHeight="1">
      <c r="A69" s="602" t="s">
        <v>67</v>
      </c>
      <c r="B69" s="182" t="s">
        <v>406</v>
      </c>
      <c r="C69" s="77" t="s">
        <v>312</v>
      </c>
      <c r="D69" s="62"/>
    </row>
    <row r="70" spans="1:3" ht="56.25" customHeight="1">
      <c r="A70" s="602" t="s">
        <v>67</v>
      </c>
      <c r="B70" s="182" t="s">
        <v>419</v>
      </c>
      <c r="C70" s="79" t="s">
        <v>0</v>
      </c>
    </row>
    <row r="71" spans="1:3" ht="46.5">
      <c r="A71" s="602" t="s">
        <v>67</v>
      </c>
      <c r="B71" s="182" t="s">
        <v>420</v>
      </c>
      <c r="C71" s="79" t="s">
        <v>1</v>
      </c>
    </row>
    <row r="72" spans="1:3" ht="30.75">
      <c r="A72" s="602" t="s">
        <v>67</v>
      </c>
      <c r="B72" s="182" t="s">
        <v>403</v>
      </c>
      <c r="C72" s="77" t="s">
        <v>313</v>
      </c>
    </row>
    <row r="73" spans="1:3" ht="30.75">
      <c r="A73" s="602" t="s">
        <v>67</v>
      </c>
      <c r="B73" s="182" t="s">
        <v>402</v>
      </c>
      <c r="C73" s="77" t="s">
        <v>314</v>
      </c>
    </row>
    <row r="74" spans="1:3" ht="30.75">
      <c r="A74" s="602" t="s">
        <v>67</v>
      </c>
      <c r="B74" s="182" t="s">
        <v>410</v>
      </c>
      <c r="C74" s="77" t="s">
        <v>315</v>
      </c>
    </row>
    <row r="75" spans="1:3" ht="47.25" customHeight="1">
      <c r="A75" s="602" t="s">
        <v>67</v>
      </c>
      <c r="B75" s="182" t="s">
        <v>421</v>
      </c>
      <c r="C75" s="77" t="s">
        <v>316</v>
      </c>
    </row>
    <row r="76" spans="1:3" ht="53.25" customHeight="1">
      <c r="A76" s="864" t="s">
        <v>422</v>
      </c>
      <c r="B76" s="864"/>
      <c r="C76" s="864"/>
    </row>
    <row r="77" spans="1:3" ht="50.25" customHeight="1">
      <c r="A77" s="865" t="s">
        <v>480</v>
      </c>
      <c r="B77" s="865"/>
      <c r="C77" s="865"/>
    </row>
    <row r="85" spans="1:3" ht="14.25">
      <c r="A85"/>
      <c r="B85"/>
      <c r="C85"/>
    </row>
  </sheetData>
  <sheetProtection/>
  <mergeCells count="15">
    <mergeCell ref="A1:C1"/>
    <mergeCell ref="A2:C2"/>
    <mergeCell ref="A3:C3"/>
    <mergeCell ref="A4:C4"/>
    <mergeCell ref="A5:C5"/>
    <mergeCell ref="A8:C8"/>
    <mergeCell ref="A76:C76"/>
    <mergeCell ref="A77:C77"/>
    <mergeCell ref="A9:C9"/>
    <mergeCell ref="A19:A20"/>
    <mergeCell ref="B19:B20"/>
    <mergeCell ref="C19:C20"/>
    <mergeCell ref="A21:A22"/>
    <mergeCell ref="B21:B22"/>
    <mergeCell ref="C21:C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6"/>
  <sheetViews>
    <sheetView view="pageBreakPreview" zoomScaleSheetLayoutView="100" zoomScalePageLayoutView="0" workbookViewId="0" topLeftCell="A4">
      <selection activeCell="E55" sqref="E55"/>
    </sheetView>
  </sheetViews>
  <sheetFormatPr defaultColWidth="9.140625" defaultRowHeight="15"/>
  <cols>
    <col min="1" max="1" width="29.140625" style="50" customWidth="1"/>
    <col min="2" max="2" width="75.28125" style="51" customWidth="1"/>
    <col min="3" max="3" width="13.00390625" style="37" customWidth="1"/>
    <col min="4" max="5" width="13.00390625" style="36" customWidth="1"/>
    <col min="6" max="16384" width="8.8515625" style="36" customWidth="1"/>
  </cols>
  <sheetData>
    <row r="1" spans="1:5" s="590" customFormat="1" ht="15.75" customHeight="1">
      <c r="A1" s="861" t="s">
        <v>616</v>
      </c>
      <c r="B1" s="861"/>
      <c r="C1" s="861"/>
      <c r="D1" s="589"/>
      <c r="E1" s="589"/>
    </row>
    <row r="2" spans="1:5" s="590" customFormat="1" ht="15.75" customHeight="1">
      <c r="A2" s="861" t="s">
        <v>349</v>
      </c>
      <c r="B2" s="861"/>
      <c r="C2" s="861"/>
      <c r="D2" s="589"/>
      <c r="E2" s="589"/>
    </row>
    <row r="3" spans="1:5" s="590" customFormat="1" ht="15.75" customHeight="1">
      <c r="A3" s="861" t="s">
        <v>612</v>
      </c>
      <c r="B3" s="861"/>
      <c r="C3" s="861"/>
      <c r="D3" s="589"/>
      <c r="E3" s="589"/>
    </row>
    <row r="4" spans="1:5" s="593" customFormat="1" ht="16.5" customHeight="1">
      <c r="A4" s="863" t="s">
        <v>350</v>
      </c>
      <c r="B4" s="863"/>
      <c r="C4" s="863"/>
      <c r="D4" s="592"/>
      <c r="E4" s="592"/>
    </row>
    <row r="5" spans="1:5" s="593" customFormat="1" ht="16.5" customHeight="1">
      <c r="A5" s="863" t="s">
        <v>607</v>
      </c>
      <c r="B5" s="863"/>
      <c r="C5" s="863"/>
      <c r="D5" s="592"/>
      <c r="E5" s="592"/>
    </row>
    <row r="6" spans="1:3" ht="15">
      <c r="A6" s="862"/>
      <c r="B6" s="862"/>
      <c r="C6" s="862"/>
    </row>
    <row r="7" spans="2:3" ht="18">
      <c r="B7" s="862"/>
      <c r="C7" s="862"/>
    </row>
    <row r="9" spans="1:3" s="38" customFormat="1" ht="17.25">
      <c r="A9" s="873" t="s">
        <v>468</v>
      </c>
      <c r="B9" s="873"/>
      <c r="C9" s="873"/>
    </row>
    <row r="10" spans="1:3" s="38" customFormat="1" ht="17.25">
      <c r="A10" s="872" t="s">
        <v>613</v>
      </c>
      <c r="B10" s="872"/>
      <c r="C10" s="872"/>
    </row>
    <row r="11" spans="1:3" s="38" customFormat="1" ht="17.25">
      <c r="A11" s="166"/>
      <c r="B11" s="166" t="s">
        <v>614</v>
      </c>
      <c r="C11" s="166"/>
    </row>
    <row r="12" ht="18">
      <c r="E12" s="37" t="s">
        <v>207</v>
      </c>
    </row>
    <row r="13" spans="1:5" s="39" customFormat="1" ht="87.75" customHeight="1">
      <c r="A13" s="42" t="s">
        <v>133</v>
      </c>
      <c r="B13" s="43" t="s">
        <v>134</v>
      </c>
      <c r="C13" s="44" t="s">
        <v>515</v>
      </c>
      <c r="D13" s="44" t="s">
        <v>603</v>
      </c>
      <c r="E13" s="44" t="s">
        <v>611</v>
      </c>
    </row>
    <row r="14" spans="1:5" ht="18.75" customHeight="1">
      <c r="A14" s="870" t="s">
        <v>55</v>
      </c>
      <c r="B14" s="871"/>
      <c r="C14" s="188">
        <f>C15+C55</f>
        <v>6125254</v>
      </c>
      <c r="D14" s="188">
        <f>D15+D55</f>
        <v>4673578</v>
      </c>
      <c r="E14" s="188">
        <f>E15+E55</f>
        <v>4647072</v>
      </c>
    </row>
    <row r="15" spans="1:5" ht="20.25" customHeight="1">
      <c r="A15" s="53" t="s">
        <v>35</v>
      </c>
      <c r="B15" s="54" t="s">
        <v>135</v>
      </c>
      <c r="C15" s="187">
        <f>C16+C27+C30+C41+C47+C38+C51</f>
        <v>4121099</v>
      </c>
      <c r="D15" s="187">
        <f>D16+D27+D30+D41+D47+D38+D51</f>
        <v>4125202</v>
      </c>
      <c r="E15" s="187">
        <f>E16+E27+E30+E41+E47+E38+E51</f>
        <v>4129145</v>
      </c>
    </row>
    <row r="16" spans="1:5" ht="16.5" customHeight="1">
      <c r="A16" s="55" t="s">
        <v>136</v>
      </c>
      <c r="B16" s="56" t="s">
        <v>137</v>
      </c>
      <c r="C16" s="186">
        <f>C17</f>
        <v>34253</v>
      </c>
      <c r="D16" s="186">
        <f>D17</f>
        <v>35752</v>
      </c>
      <c r="E16" s="186">
        <f>E17</f>
        <v>37326</v>
      </c>
    </row>
    <row r="17" spans="1:5" ht="18.75" customHeight="1">
      <c r="A17" s="65" t="s">
        <v>138</v>
      </c>
      <c r="B17" s="66" t="s">
        <v>139</v>
      </c>
      <c r="C17" s="185">
        <f>C18+C19+C20</f>
        <v>34253</v>
      </c>
      <c r="D17" s="185">
        <f>D18+D19+D20</f>
        <v>35752</v>
      </c>
      <c r="E17" s="185">
        <f>E18+E19+E20</f>
        <v>37326</v>
      </c>
    </row>
    <row r="18" spans="1:5" ht="90">
      <c r="A18" s="45" t="s">
        <v>140</v>
      </c>
      <c r="B18" s="46" t="s">
        <v>341</v>
      </c>
      <c r="C18" s="184">
        <v>34253</v>
      </c>
      <c r="D18" s="184">
        <v>35752</v>
      </c>
      <c r="E18" s="184">
        <v>37326</v>
      </c>
    </row>
    <row r="19" spans="1:5" ht="126" hidden="1">
      <c r="A19" s="29" t="s">
        <v>176</v>
      </c>
      <c r="B19" s="30" t="s">
        <v>342</v>
      </c>
      <c r="C19" s="184"/>
      <c r="D19" s="184"/>
      <c r="E19" s="184"/>
    </row>
    <row r="20" spans="1:5" ht="54" hidden="1">
      <c r="A20" s="29" t="s">
        <v>270</v>
      </c>
      <c r="B20" s="367" t="s">
        <v>343</v>
      </c>
      <c r="C20" s="184"/>
      <c r="D20" s="184"/>
      <c r="E20" s="184"/>
    </row>
    <row r="21" spans="1:5" ht="17.25" hidden="1">
      <c r="A21" s="85" t="s">
        <v>177</v>
      </c>
      <c r="B21" s="86" t="s">
        <v>170</v>
      </c>
      <c r="C21" s="177">
        <f>C22</f>
        <v>0</v>
      </c>
      <c r="D21" s="177">
        <f>D22</f>
        <v>0</v>
      </c>
      <c r="E21" s="177">
        <f>E22</f>
        <v>0</v>
      </c>
    </row>
    <row r="22" spans="1:5" ht="36" hidden="1">
      <c r="A22" s="87" t="s">
        <v>178</v>
      </c>
      <c r="B22" s="88" t="s">
        <v>171</v>
      </c>
      <c r="C22" s="178">
        <f>C23+C24+C25+C26</f>
        <v>0</v>
      </c>
      <c r="D22" s="178">
        <f>D23+D24+D25+D26</f>
        <v>0</v>
      </c>
      <c r="E22" s="178">
        <f>E23+E24+E25+E26</f>
        <v>0</v>
      </c>
    </row>
    <row r="23" spans="1:5" ht="72" hidden="1">
      <c r="A23" s="45" t="s">
        <v>180</v>
      </c>
      <c r="B23" s="46" t="s">
        <v>183</v>
      </c>
      <c r="C23" s="176">
        <v>0</v>
      </c>
      <c r="D23" s="176">
        <v>0</v>
      </c>
      <c r="E23" s="176">
        <v>0</v>
      </c>
    </row>
    <row r="24" spans="1:5" ht="90" hidden="1">
      <c r="A24" s="45" t="s">
        <v>179</v>
      </c>
      <c r="B24" s="46" t="s">
        <v>185</v>
      </c>
      <c r="C24" s="176">
        <v>0</v>
      </c>
      <c r="D24" s="176">
        <v>0</v>
      </c>
      <c r="E24" s="176">
        <v>0</v>
      </c>
    </row>
    <row r="25" spans="1:5" ht="90" hidden="1">
      <c r="A25" s="45" t="s">
        <v>181</v>
      </c>
      <c r="B25" s="46" t="s">
        <v>184</v>
      </c>
      <c r="C25" s="176">
        <v>0</v>
      </c>
      <c r="D25" s="176">
        <v>0</v>
      </c>
      <c r="E25" s="176">
        <v>0</v>
      </c>
    </row>
    <row r="26" spans="1:5" ht="72" hidden="1">
      <c r="A26" s="45" t="s">
        <v>182</v>
      </c>
      <c r="B26" s="46" t="s">
        <v>186</v>
      </c>
      <c r="C26" s="176">
        <v>0</v>
      </c>
      <c r="D26" s="176">
        <v>0</v>
      </c>
      <c r="E26" s="176">
        <v>0</v>
      </c>
    </row>
    <row r="27" spans="1:5" ht="23.25" customHeight="1">
      <c r="A27" s="85" t="s">
        <v>187</v>
      </c>
      <c r="B27" s="89" t="s">
        <v>172</v>
      </c>
      <c r="C27" s="746">
        <f aca="true" t="shared" si="0" ref="C27:E28">C28</f>
        <v>56625</v>
      </c>
      <c r="D27" s="746">
        <f t="shared" si="0"/>
        <v>59229</v>
      </c>
      <c r="E27" s="746">
        <f t="shared" si="0"/>
        <v>61598</v>
      </c>
    </row>
    <row r="28" spans="1:5" ht="19.5" customHeight="1">
      <c r="A28" s="90" t="s">
        <v>188</v>
      </c>
      <c r="B28" s="91" t="s">
        <v>173</v>
      </c>
      <c r="C28" s="190">
        <f t="shared" si="0"/>
        <v>56625</v>
      </c>
      <c r="D28" s="190">
        <f t="shared" si="0"/>
        <v>59229</v>
      </c>
      <c r="E28" s="190">
        <f t="shared" si="0"/>
        <v>61598</v>
      </c>
    </row>
    <row r="29" spans="1:5" ht="18.75" customHeight="1">
      <c r="A29" s="92" t="s">
        <v>189</v>
      </c>
      <c r="B29" s="93" t="s">
        <v>173</v>
      </c>
      <c r="C29" s="189">
        <v>56625</v>
      </c>
      <c r="D29" s="189">
        <v>59229</v>
      </c>
      <c r="E29" s="189">
        <v>61598</v>
      </c>
    </row>
    <row r="30" spans="1:5" s="40" customFormat="1" ht="17.25">
      <c r="A30" s="55" t="s">
        <v>36</v>
      </c>
      <c r="B30" s="56" t="s">
        <v>37</v>
      </c>
      <c r="C30" s="186">
        <f>C31+C33</f>
        <v>1568183</v>
      </c>
      <c r="D30" s="186">
        <f>D31+D33</f>
        <v>1568183</v>
      </c>
      <c r="E30" s="186">
        <f>E31+E33</f>
        <v>1568183</v>
      </c>
    </row>
    <row r="31" spans="1:5" s="40" customFormat="1" ht="18">
      <c r="A31" s="65" t="s">
        <v>38</v>
      </c>
      <c r="B31" s="66" t="s">
        <v>39</v>
      </c>
      <c r="C31" s="185">
        <f>C32</f>
        <v>41559</v>
      </c>
      <c r="D31" s="185">
        <f>D32</f>
        <v>41559</v>
      </c>
      <c r="E31" s="185">
        <f>E32</f>
        <v>41559</v>
      </c>
    </row>
    <row r="32" spans="1:5" ht="57.75" customHeight="1">
      <c r="A32" s="45" t="s">
        <v>40</v>
      </c>
      <c r="B32" s="366" t="s">
        <v>271</v>
      </c>
      <c r="C32" s="184">
        <v>41559</v>
      </c>
      <c r="D32" s="184">
        <v>41559</v>
      </c>
      <c r="E32" s="184">
        <v>41559</v>
      </c>
    </row>
    <row r="33" spans="1:5" ht="17.25" customHeight="1">
      <c r="A33" s="65" t="s">
        <v>41</v>
      </c>
      <c r="B33" s="66" t="s">
        <v>42</v>
      </c>
      <c r="C33" s="185">
        <f>C34+C36</f>
        <v>1526624</v>
      </c>
      <c r="D33" s="185">
        <f>D34+D36</f>
        <v>1526624</v>
      </c>
      <c r="E33" s="185">
        <f>E34+E36</f>
        <v>1526624</v>
      </c>
    </row>
    <row r="34" spans="1:5" ht="18">
      <c r="A34" s="60" t="s">
        <v>411</v>
      </c>
      <c r="B34" s="61" t="s">
        <v>206</v>
      </c>
      <c r="C34" s="191">
        <f>C35</f>
        <v>1126624</v>
      </c>
      <c r="D34" s="191">
        <f>D35</f>
        <v>1126624</v>
      </c>
      <c r="E34" s="191">
        <f>E35</f>
        <v>1126624</v>
      </c>
    </row>
    <row r="35" spans="1:5" ht="46.5" customHeight="1">
      <c r="A35" s="45" t="s">
        <v>199</v>
      </c>
      <c r="B35" s="179" t="s">
        <v>546</v>
      </c>
      <c r="C35" s="184">
        <v>1126624</v>
      </c>
      <c r="D35" s="184">
        <v>1126624</v>
      </c>
      <c r="E35" s="184">
        <v>1126624</v>
      </c>
    </row>
    <row r="36" spans="1:5" ht="18">
      <c r="A36" s="60" t="s">
        <v>200</v>
      </c>
      <c r="B36" s="61" t="s">
        <v>205</v>
      </c>
      <c r="C36" s="191">
        <f>C37</f>
        <v>400000</v>
      </c>
      <c r="D36" s="191">
        <f>D37</f>
        <v>400000</v>
      </c>
      <c r="E36" s="191">
        <f>E37</f>
        <v>400000</v>
      </c>
    </row>
    <row r="37" spans="1:5" ht="36">
      <c r="A37" s="45" t="s">
        <v>201</v>
      </c>
      <c r="B37" s="179" t="s">
        <v>547</v>
      </c>
      <c r="C37" s="184">
        <v>400000</v>
      </c>
      <c r="D37" s="184">
        <v>400000</v>
      </c>
      <c r="E37" s="184">
        <v>400000</v>
      </c>
    </row>
    <row r="38" spans="1:5" ht="23.25" customHeight="1" hidden="1">
      <c r="A38" s="67" t="s">
        <v>141</v>
      </c>
      <c r="B38" s="68" t="s">
        <v>142</v>
      </c>
      <c r="C38" s="606">
        <f aca="true" t="shared" si="1" ref="C38:E39">C39</f>
        <v>0</v>
      </c>
      <c r="D38" s="606">
        <f t="shared" si="1"/>
        <v>0</v>
      </c>
      <c r="E38" s="606">
        <f t="shared" si="1"/>
        <v>0</v>
      </c>
    </row>
    <row r="39" spans="1:5" s="62" customFormat="1" ht="77.25" customHeight="1" hidden="1">
      <c r="A39" s="63" t="s">
        <v>43</v>
      </c>
      <c r="B39" s="15" t="s">
        <v>44</v>
      </c>
      <c r="C39" s="607">
        <f t="shared" si="1"/>
        <v>0</v>
      </c>
      <c r="D39" s="607">
        <f t="shared" si="1"/>
        <v>0</v>
      </c>
      <c r="E39" s="607">
        <f t="shared" si="1"/>
        <v>0</v>
      </c>
    </row>
    <row r="40" spans="1:5" ht="104.25" customHeight="1" hidden="1">
      <c r="A40" s="94" t="s">
        <v>45</v>
      </c>
      <c r="B40" s="47" t="s">
        <v>46</v>
      </c>
      <c r="C40" s="368">
        <v>0</v>
      </c>
      <c r="D40" s="368">
        <v>0</v>
      </c>
      <c r="E40" s="368">
        <v>0</v>
      </c>
    </row>
    <row r="41" spans="1:5" ht="60" customHeight="1">
      <c r="A41" s="69" t="s">
        <v>143</v>
      </c>
      <c r="B41" s="56" t="s">
        <v>47</v>
      </c>
      <c r="C41" s="186">
        <f>C42</f>
        <v>2246190</v>
      </c>
      <c r="D41" s="186">
        <f>D42</f>
        <v>2246190</v>
      </c>
      <c r="E41" s="186">
        <f>E42</f>
        <v>2246190</v>
      </c>
    </row>
    <row r="42" spans="1:5" ht="108">
      <c r="A42" s="65" t="s">
        <v>144</v>
      </c>
      <c r="B42" s="693" t="s">
        <v>48</v>
      </c>
      <c r="C42" s="185">
        <f>C43+C45</f>
        <v>2246190</v>
      </c>
      <c r="D42" s="185">
        <f>D43+D45</f>
        <v>2246190</v>
      </c>
      <c r="E42" s="185">
        <f>E43+E45</f>
        <v>2246190</v>
      </c>
    </row>
    <row r="43" spans="1:5" ht="90">
      <c r="A43" s="60" t="s">
        <v>190</v>
      </c>
      <c r="B43" s="95" t="s">
        <v>191</v>
      </c>
      <c r="C43" s="191">
        <f>C44</f>
        <v>2246190</v>
      </c>
      <c r="D43" s="191">
        <f>D44</f>
        <v>2246190</v>
      </c>
      <c r="E43" s="191">
        <f>E44</f>
        <v>2246190</v>
      </c>
    </row>
    <row r="44" spans="1:5" ht="96" customHeight="1">
      <c r="A44" s="45" t="s">
        <v>149</v>
      </c>
      <c r="B44" s="46" t="s">
        <v>462</v>
      </c>
      <c r="C44" s="184">
        <v>2246190</v>
      </c>
      <c r="D44" s="184">
        <v>2246190</v>
      </c>
      <c r="E44" s="184">
        <v>2246190</v>
      </c>
    </row>
    <row r="45" spans="1:5" ht="90" hidden="1">
      <c r="A45" s="83" t="s">
        <v>174</v>
      </c>
      <c r="B45" s="84" t="s">
        <v>175</v>
      </c>
      <c r="C45" s="191">
        <f>C46</f>
        <v>0</v>
      </c>
      <c r="D45" s="191">
        <f>D46</f>
        <v>0</v>
      </c>
      <c r="E45" s="191">
        <f>E46</f>
        <v>0</v>
      </c>
    </row>
    <row r="46" spans="1:5" ht="72" hidden="1">
      <c r="A46" s="28" t="s">
        <v>208</v>
      </c>
      <c r="B46" s="82" t="s">
        <v>151</v>
      </c>
      <c r="C46" s="184">
        <v>0</v>
      </c>
      <c r="D46" s="184">
        <v>0</v>
      </c>
      <c r="E46" s="184">
        <v>0</v>
      </c>
    </row>
    <row r="47" spans="1:5" ht="34.5">
      <c r="A47" s="69" t="s">
        <v>192</v>
      </c>
      <c r="B47" s="89" t="s">
        <v>463</v>
      </c>
      <c r="C47" s="186">
        <f aca="true" t="shared" si="2" ref="C47:E48">C48</f>
        <v>215848</v>
      </c>
      <c r="D47" s="186">
        <f t="shared" si="2"/>
        <v>215848</v>
      </c>
      <c r="E47" s="186">
        <f t="shared" si="2"/>
        <v>215848</v>
      </c>
    </row>
    <row r="48" spans="1:5" ht="18">
      <c r="A48" s="694" t="s">
        <v>431</v>
      </c>
      <c r="B48" s="695" t="s">
        <v>432</v>
      </c>
      <c r="C48" s="696">
        <f t="shared" si="2"/>
        <v>215848</v>
      </c>
      <c r="D48" s="696">
        <f t="shared" si="2"/>
        <v>215848</v>
      </c>
      <c r="E48" s="696">
        <f t="shared" si="2"/>
        <v>215848</v>
      </c>
    </row>
    <row r="49" spans="1:5" ht="42" customHeight="1">
      <c r="A49" s="697" t="s">
        <v>433</v>
      </c>
      <c r="B49" s="698" t="s">
        <v>434</v>
      </c>
      <c r="C49" s="699">
        <f>SUM(C50)</f>
        <v>215848</v>
      </c>
      <c r="D49" s="699">
        <f>SUM(D50)</f>
        <v>215848</v>
      </c>
      <c r="E49" s="699">
        <f>SUM(E50)</f>
        <v>215848</v>
      </c>
    </row>
    <row r="50" spans="1:5" ht="54">
      <c r="A50" s="588" t="s">
        <v>435</v>
      </c>
      <c r="B50" s="476" t="s">
        <v>436</v>
      </c>
      <c r="C50" s="477">
        <v>215848</v>
      </c>
      <c r="D50" s="477">
        <v>215848</v>
      </c>
      <c r="E50" s="477">
        <v>215848</v>
      </c>
    </row>
    <row r="51" spans="1:5" s="64" customFormat="1" ht="17.25" hidden="1">
      <c r="A51" s="69" t="s">
        <v>325</v>
      </c>
      <c r="B51" s="385" t="s">
        <v>324</v>
      </c>
      <c r="C51" s="387">
        <f>C52</f>
        <v>0</v>
      </c>
      <c r="D51" s="387">
        <f aca="true" t="shared" si="3" ref="D51:E53">D52</f>
        <v>0</v>
      </c>
      <c r="E51" s="387">
        <f t="shared" si="3"/>
        <v>0</v>
      </c>
    </row>
    <row r="52" spans="1:5" s="62" customFormat="1" ht="126" hidden="1">
      <c r="A52" s="783" t="s">
        <v>584</v>
      </c>
      <c r="B52" s="784" t="s">
        <v>583</v>
      </c>
      <c r="C52" s="389">
        <f>C53</f>
        <v>0</v>
      </c>
      <c r="D52" s="389">
        <f t="shared" si="3"/>
        <v>0</v>
      </c>
      <c r="E52" s="389">
        <f t="shared" si="3"/>
        <v>0</v>
      </c>
    </row>
    <row r="53" spans="1:5" ht="52.5" customHeight="1" hidden="1">
      <c r="A53" s="786" t="s">
        <v>581</v>
      </c>
      <c r="B53" s="785" t="s">
        <v>582</v>
      </c>
      <c r="C53" s="787">
        <f>C54</f>
        <v>0</v>
      </c>
      <c r="D53" s="787">
        <f t="shared" si="3"/>
        <v>0</v>
      </c>
      <c r="E53" s="787">
        <f t="shared" si="3"/>
        <v>0</v>
      </c>
    </row>
    <row r="54" spans="1:5" ht="90" hidden="1">
      <c r="A54" s="386" t="s">
        <v>473</v>
      </c>
      <c r="B54" s="782" t="s">
        <v>474</v>
      </c>
      <c r="C54" s="184"/>
      <c r="D54" s="184"/>
      <c r="E54" s="184"/>
    </row>
    <row r="55" spans="1:5" ht="24.75" customHeight="1">
      <c r="A55" s="53" t="s">
        <v>32</v>
      </c>
      <c r="B55" s="70" t="s">
        <v>49</v>
      </c>
      <c r="C55" s="196">
        <f>C56+C75</f>
        <v>2004155</v>
      </c>
      <c r="D55" s="196">
        <f>D56+D75</f>
        <v>548376</v>
      </c>
      <c r="E55" s="196">
        <f>E56+E75</f>
        <v>517927</v>
      </c>
    </row>
    <row r="56" spans="1:5" ht="34.5">
      <c r="A56" s="73" t="s">
        <v>33</v>
      </c>
      <c r="B56" s="778" t="s">
        <v>50</v>
      </c>
      <c r="C56" s="195">
        <f>C57+C62+C67+C72</f>
        <v>2004155</v>
      </c>
      <c r="D56" s="195">
        <f>D57+D62+D67+D72</f>
        <v>548376</v>
      </c>
      <c r="E56" s="195">
        <f>E57+E62+E67+E72</f>
        <v>517927</v>
      </c>
    </row>
    <row r="57" spans="1:5" ht="39" customHeight="1">
      <c r="A57" s="57" t="s">
        <v>390</v>
      </c>
      <c r="B57" s="101" t="s">
        <v>464</v>
      </c>
      <c r="C57" s="194">
        <f>C60+C58</f>
        <v>545325</v>
      </c>
      <c r="D57" s="194">
        <f>D60+D58</f>
        <v>431071</v>
      </c>
      <c r="E57" s="194">
        <f>E60+E58</f>
        <v>396387</v>
      </c>
    </row>
    <row r="58" spans="1:5" ht="36">
      <c r="A58" s="96" t="s">
        <v>391</v>
      </c>
      <c r="B58" s="97" t="s">
        <v>51</v>
      </c>
      <c r="C58" s="388">
        <f>C59</f>
        <v>49842</v>
      </c>
      <c r="D58" s="388">
        <f>D59</f>
        <v>0</v>
      </c>
      <c r="E58" s="388">
        <f>E59</f>
        <v>0</v>
      </c>
    </row>
    <row r="59" spans="1:5" ht="36">
      <c r="A59" s="45" t="s">
        <v>392</v>
      </c>
      <c r="B59" s="46" t="s">
        <v>52</v>
      </c>
      <c r="C59" s="192">
        <v>49842</v>
      </c>
      <c r="D59" s="192">
        <v>0</v>
      </c>
      <c r="E59" s="192">
        <v>0</v>
      </c>
    </row>
    <row r="60" spans="1:5" ht="56.25" customHeight="1">
      <c r="A60" s="700" t="s">
        <v>481</v>
      </c>
      <c r="B60" s="701" t="s">
        <v>482</v>
      </c>
      <c r="C60" s="193">
        <f>C61</f>
        <v>495483</v>
      </c>
      <c r="D60" s="193">
        <f>D61</f>
        <v>431071</v>
      </c>
      <c r="E60" s="193">
        <f>E61</f>
        <v>396387</v>
      </c>
    </row>
    <row r="61" spans="1:5" ht="56.25" customHeight="1">
      <c r="A61" s="45" t="s">
        <v>483</v>
      </c>
      <c r="B61" s="608" t="s">
        <v>507</v>
      </c>
      <c r="C61" s="192">
        <v>495483</v>
      </c>
      <c r="D61" s="192">
        <v>431071</v>
      </c>
      <c r="E61" s="192">
        <v>396387</v>
      </c>
    </row>
    <row r="62" spans="1:5" ht="41.25" customHeight="1" hidden="1">
      <c r="A62" s="57" t="s">
        <v>393</v>
      </c>
      <c r="B62" s="58" t="s">
        <v>465</v>
      </c>
      <c r="C62" s="194">
        <f>C65+C63</f>
        <v>0</v>
      </c>
      <c r="D62" s="194">
        <f>D65+D63</f>
        <v>0</v>
      </c>
      <c r="E62" s="194">
        <f>E65+E63</f>
        <v>0</v>
      </c>
    </row>
    <row r="63" spans="1:5" ht="54" hidden="1">
      <c r="A63" s="700" t="s">
        <v>508</v>
      </c>
      <c r="B63" s="99" t="s">
        <v>509</v>
      </c>
      <c r="C63" s="707">
        <f>C64</f>
        <v>0</v>
      </c>
      <c r="D63" s="707">
        <f>D64</f>
        <v>0</v>
      </c>
      <c r="E63" s="707">
        <f>E64</f>
        <v>0</v>
      </c>
    </row>
    <row r="64" spans="1:5" ht="36" hidden="1">
      <c r="A64" s="45" t="s">
        <v>510</v>
      </c>
      <c r="B64" s="46" t="s">
        <v>511</v>
      </c>
      <c r="C64" s="184"/>
      <c r="D64" s="184"/>
      <c r="E64" s="184"/>
    </row>
    <row r="65" spans="1:5" ht="18" hidden="1">
      <c r="A65" s="59" t="s">
        <v>394</v>
      </c>
      <c r="B65" s="5" t="s">
        <v>34</v>
      </c>
      <c r="C65" s="193">
        <f>C66</f>
        <v>0</v>
      </c>
      <c r="D65" s="193">
        <f>D66</f>
        <v>0</v>
      </c>
      <c r="E65" s="193">
        <f>E66</f>
        <v>0</v>
      </c>
    </row>
    <row r="66" spans="1:5" ht="18" hidden="1">
      <c r="A66" s="45" t="s">
        <v>395</v>
      </c>
      <c r="B66" s="46" t="s">
        <v>308</v>
      </c>
      <c r="C66" s="192"/>
      <c r="D66" s="192"/>
      <c r="E66" s="192"/>
    </row>
    <row r="67" spans="1:5" ht="35.25" customHeight="1">
      <c r="A67" s="57" t="s">
        <v>396</v>
      </c>
      <c r="B67" s="58" t="s">
        <v>466</v>
      </c>
      <c r="C67" s="194">
        <f>C70+C68</f>
        <v>112126</v>
      </c>
      <c r="D67" s="194">
        <f>D70+D68</f>
        <v>117305</v>
      </c>
      <c r="E67" s="194">
        <f>E70+E68</f>
        <v>121540</v>
      </c>
    </row>
    <row r="68" spans="1:5" ht="89.25" customHeight="1" hidden="1">
      <c r="A68" s="700"/>
      <c r="B68" s="702"/>
      <c r="C68" s="703"/>
      <c r="D68" s="703"/>
      <c r="E68" s="703"/>
    </row>
    <row r="69" spans="1:5" ht="99" customHeight="1" hidden="1">
      <c r="A69" s="704"/>
      <c r="B69" s="705"/>
      <c r="C69" s="706"/>
      <c r="D69" s="706"/>
      <c r="E69" s="706"/>
    </row>
    <row r="70" spans="1:5" ht="42.75" customHeight="1">
      <c r="A70" s="59" t="s">
        <v>397</v>
      </c>
      <c r="B70" s="5" t="s">
        <v>53</v>
      </c>
      <c r="C70" s="193">
        <f>C71</f>
        <v>112126</v>
      </c>
      <c r="D70" s="193">
        <f>D71</f>
        <v>117305</v>
      </c>
      <c r="E70" s="193">
        <f>E71</f>
        <v>121540</v>
      </c>
    </row>
    <row r="71" spans="1:5" ht="57" customHeight="1">
      <c r="A71" s="45" t="s">
        <v>398</v>
      </c>
      <c r="B71" s="46" t="s">
        <v>309</v>
      </c>
      <c r="C71" s="192">
        <v>112126</v>
      </c>
      <c r="D71" s="192">
        <v>117305</v>
      </c>
      <c r="E71" s="192">
        <v>121540</v>
      </c>
    </row>
    <row r="72" spans="1:5" ht="15.75" customHeight="1">
      <c r="A72" s="71" t="s">
        <v>399</v>
      </c>
      <c r="B72" s="72" t="s">
        <v>54</v>
      </c>
      <c r="C72" s="194">
        <f>C74</f>
        <v>1346704</v>
      </c>
      <c r="D72" s="194">
        <f>D74</f>
        <v>0</v>
      </c>
      <c r="E72" s="194">
        <f>E74</f>
        <v>0</v>
      </c>
    </row>
    <row r="73" spans="1:5" ht="72.75" customHeight="1">
      <c r="A73" s="98" t="s">
        <v>400</v>
      </c>
      <c r="B73" s="99" t="s">
        <v>193</v>
      </c>
      <c r="C73" s="193">
        <f>C74</f>
        <v>1346704</v>
      </c>
      <c r="D73" s="193">
        <f>D74</f>
        <v>0</v>
      </c>
      <c r="E73" s="193">
        <f>E74</f>
        <v>0</v>
      </c>
    </row>
    <row r="74" spans="1:5" ht="72">
      <c r="A74" s="48" t="s">
        <v>401</v>
      </c>
      <c r="B74" s="49" t="s">
        <v>467</v>
      </c>
      <c r="C74" s="545">
        <v>1346704</v>
      </c>
      <c r="D74" s="545">
        <v>0</v>
      </c>
      <c r="E74" s="545">
        <v>0</v>
      </c>
    </row>
    <row r="75" spans="1:3" ht="46.5" hidden="1">
      <c r="A75" s="780" t="s">
        <v>577</v>
      </c>
      <c r="B75" s="779" t="s">
        <v>558</v>
      </c>
      <c r="C75" s="195"/>
    </row>
    <row r="77" ht="18">
      <c r="C77" s="52"/>
    </row>
    <row r="78" ht="18">
      <c r="C78" s="52"/>
    </row>
    <row r="79" ht="18">
      <c r="C79" s="52"/>
    </row>
    <row r="80" ht="18">
      <c r="C80" s="52"/>
    </row>
    <row r="81" ht="18">
      <c r="C81" s="52"/>
    </row>
    <row r="82" ht="18">
      <c r="C82" s="52"/>
    </row>
    <row r="83" ht="18">
      <c r="C83" s="52"/>
    </row>
    <row r="84" ht="18">
      <c r="C84" s="52"/>
    </row>
    <row r="85" ht="18">
      <c r="C85" s="52"/>
    </row>
    <row r="86" ht="18">
      <c r="C86" s="52"/>
    </row>
    <row r="87" ht="18">
      <c r="C87" s="52"/>
    </row>
    <row r="88" ht="18">
      <c r="C88" s="52"/>
    </row>
    <row r="89" ht="18">
      <c r="C89" s="52"/>
    </row>
    <row r="90" ht="18">
      <c r="C90" s="52"/>
    </row>
    <row r="91" ht="18">
      <c r="C91" s="52"/>
    </row>
    <row r="92" ht="18">
      <c r="C92" s="52"/>
    </row>
    <row r="93" ht="18">
      <c r="C93" s="52"/>
    </row>
    <row r="94" ht="18">
      <c r="C94" s="52"/>
    </row>
    <row r="95" ht="18">
      <c r="C95" s="52"/>
    </row>
    <row r="96" ht="18">
      <c r="C96" s="52"/>
    </row>
    <row r="97" ht="18">
      <c r="C97" s="52"/>
    </row>
    <row r="98" ht="18">
      <c r="C98" s="52"/>
    </row>
    <row r="99" ht="18">
      <c r="C99" s="52"/>
    </row>
    <row r="100" ht="18">
      <c r="C100" s="52"/>
    </row>
    <row r="101" ht="18">
      <c r="C101" s="52"/>
    </row>
    <row r="102" ht="18">
      <c r="C102" s="52"/>
    </row>
    <row r="103" ht="18">
      <c r="C103" s="52"/>
    </row>
    <row r="104" ht="18">
      <c r="C104" s="52"/>
    </row>
    <row r="105" ht="18">
      <c r="C105" s="52"/>
    </row>
    <row r="106" ht="18">
      <c r="C106" s="52"/>
    </row>
    <row r="107" ht="18">
      <c r="C107" s="52"/>
    </row>
    <row r="108" ht="18">
      <c r="C108" s="52"/>
    </row>
    <row r="109" ht="18">
      <c r="C109" s="52"/>
    </row>
    <row r="110" ht="18">
      <c r="C110" s="52"/>
    </row>
    <row r="111" ht="18">
      <c r="C111" s="52"/>
    </row>
    <row r="112" ht="18">
      <c r="C112" s="52"/>
    </row>
    <row r="113" ht="18">
      <c r="C113" s="52"/>
    </row>
    <row r="114" ht="18">
      <c r="C114" s="52"/>
    </row>
    <row r="115" ht="18">
      <c r="C115" s="52"/>
    </row>
    <row r="116" ht="18">
      <c r="C116" s="52"/>
    </row>
    <row r="117" ht="18">
      <c r="C117" s="52"/>
    </row>
    <row r="118" ht="18">
      <c r="C118" s="52"/>
    </row>
    <row r="119" ht="18">
      <c r="C119" s="52"/>
    </row>
    <row r="120" ht="18">
      <c r="C120" s="52"/>
    </row>
    <row r="121" ht="18">
      <c r="C121" s="52"/>
    </row>
    <row r="122" ht="18">
      <c r="C122" s="52"/>
    </row>
    <row r="123" ht="18">
      <c r="C123" s="52"/>
    </row>
    <row r="124" ht="18">
      <c r="C124" s="52"/>
    </row>
    <row r="125" ht="18">
      <c r="C125" s="52"/>
    </row>
    <row r="126" ht="18">
      <c r="C126" s="52"/>
    </row>
    <row r="127" ht="18">
      <c r="C127" s="52"/>
    </row>
    <row r="128" ht="18">
      <c r="C128" s="52"/>
    </row>
    <row r="129" ht="18">
      <c r="C129" s="52"/>
    </row>
    <row r="130" ht="18">
      <c r="C130" s="52"/>
    </row>
    <row r="131" ht="18">
      <c r="C131" s="52"/>
    </row>
    <row r="132" ht="18">
      <c r="C132" s="52"/>
    </row>
    <row r="133" ht="18">
      <c r="C133" s="52"/>
    </row>
    <row r="134" ht="18">
      <c r="C134" s="52"/>
    </row>
    <row r="135" ht="18">
      <c r="C135" s="52"/>
    </row>
    <row r="136" ht="18">
      <c r="C136" s="52"/>
    </row>
    <row r="137" ht="18">
      <c r="C137" s="52"/>
    </row>
    <row r="138" ht="18">
      <c r="C138" s="52"/>
    </row>
    <row r="139" ht="18">
      <c r="C139" s="52"/>
    </row>
    <row r="140" ht="18">
      <c r="C140" s="52"/>
    </row>
    <row r="141" ht="18">
      <c r="C141" s="52"/>
    </row>
    <row r="142" ht="18">
      <c r="C142" s="52"/>
    </row>
    <row r="143" ht="18">
      <c r="C143" s="52"/>
    </row>
    <row r="144" ht="18">
      <c r="C144" s="52"/>
    </row>
    <row r="145" ht="18">
      <c r="C145" s="52"/>
    </row>
    <row r="146" ht="18">
      <c r="C146" s="52"/>
    </row>
    <row r="147" ht="18">
      <c r="C147" s="52"/>
    </row>
    <row r="148" ht="18">
      <c r="C148" s="52"/>
    </row>
    <row r="149" ht="18">
      <c r="C149" s="52"/>
    </row>
    <row r="150" ht="18">
      <c r="C150" s="52"/>
    </row>
    <row r="151" ht="18">
      <c r="C151" s="52"/>
    </row>
    <row r="152" ht="18">
      <c r="C152" s="52"/>
    </row>
    <row r="153" ht="18">
      <c r="C153" s="52"/>
    </row>
    <row r="154" ht="18">
      <c r="C154" s="52"/>
    </row>
    <row r="155" ht="18">
      <c r="C155" s="52"/>
    </row>
    <row r="156" ht="18">
      <c r="C156" s="52"/>
    </row>
    <row r="157" ht="18">
      <c r="C157" s="52"/>
    </row>
    <row r="158" ht="18">
      <c r="C158" s="52"/>
    </row>
    <row r="159" ht="18">
      <c r="C159" s="52"/>
    </row>
    <row r="160" ht="18">
      <c r="C160" s="52"/>
    </row>
    <row r="161" ht="18">
      <c r="C161" s="52"/>
    </row>
    <row r="162" ht="18">
      <c r="C162" s="52"/>
    </row>
    <row r="163" ht="18">
      <c r="C163" s="52"/>
    </row>
    <row r="164" ht="18">
      <c r="C164" s="52"/>
    </row>
    <row r="165" ht="18">
      <c r="C165" s="52"/>
    </row>
    <row r="166" ht="18">
      <c r="C166" s="52"/>
    </row>
    <row r="167" ht="18">
      <c r="C167" s="52"/>
    </row>
    <row r="168" ht="18">
      <c r="C168" s="52"/>
    </row>
    <row r="169" ht="18">
      <c r="C169" s="52"/>
    </row>
    <row r="170" ht="18">
      <c r="C170" s="52"/>
    </row>
    <row r="171" ht="18">
      <c r="C171" s="52"/>
    </row>
    <row r="172" ht="18">
      <c r="C172" s="52"/>
    </row>
    <row r="173" ht="18">
      <c r="C173" s="52"/>
    </row>
    <row r="174" ht="18">
      <c r="C174" s="52"/>
    </row>
    <row r="175" ht="18">
      <c r="C175" s="52"/>
    </row>
    <row r="176" ht="18">
      <c r="C176" s="52"/>
    </row>
    <row r="177" ht="18">
      <c r="C177" s="52"/>
    </row>
    <row r="178" ht="18">
      <c r="C178" s="52"/>
    </row>
    <row r="179" ht="18">
      <c r="C179" s="52"/>
    </row>
    <row r="180" ht="18">
      <c r="C180" s="52"/>
    </row>
    <row r="181" ht="18">
      <c r="C181" s="52"/>
    </row>
    <row r="182" ht="18">
      <c r="C182" s="52"/>
    </row>
    <row r="183" ht="18">
      <c r="C183" s="52"/>
    </row>
    <row r="184" ht="18">
      <c r="C184" s="52"/>
    </row>
    <row r="185" ht="18">
      <c r="C185" s="52"/>
    </row>
    <row r="186" ht="18">
      <c r="C186" s="52"/>
    </row>
    <row r="187" ht="18">
      <c r="C187" s="52"/>
    </row>
    <row r="188" ht="18">
      <c r="C188" s="52"/>
    </row>
    <row r="189" ht="18">
      <c r="C189" s="52"/>
    </row>
    <row r="190" ht="18">
      <c r="C190" s="52"/>
    </row>
    <row r="191" ht="18">
      <c r="C191" s="52"/>
    </row>
    <row r="192" ht="18">
      <c r="C192" s="52"/>
    </row>
    <row r="193" ht="18">
      <c r="C193" s="52"/>
    </row>
    <row r="194" ht="18">
      <c r="C194" s="52"/>
    </row>
    <row r="195" ht="18">
      <c r="C195" s="52"/>
    </row>
    <row r="196" ht="18">
      <c r="C196" s="52"/>
    </row>
    <row r="197" ht="18">
      <c r="C197" s="52"/>
    </row>
    <row r="198" ht="18">
      <c r="C198" s="52"/>
    </row>
    <row r="199" ht="18">
      <c r="C199" s="52"/>
    </row>
    <row r="200" ht="18">
      <c r="C200" s="52"/>
    </row>
    <row r="201" ht="18">
      <c r="C201" s="52"/>
    </row>
    <row r="202" ht="18">
      <c r="C202" s="52"/>
    </row>
    <row r="203" ht="18">
      <c r="C203" s="52"/>
    </row>
    <row r="204" ht="18">
      <c r="C204" s="52"/>
    </row>
    <row r="205" ht="18">
      <c r="C205" s="52"/>
    </row>
    <row r="206" ht="18">
      <c r="C206" s="52"/>
    </row>
  </sheetData>
  <sheetProtection formatRows="0" autoFilter="0"/>
  <mergeCells count="10">
    <mergeCell ref="A14:B14"/>
    <mergeCell ref="A6:C6"/>
    <mergeCell ref="A4:C4"/>
    <mergeCell ref="A5:C5"/>
    <mergeCell ref="A1:C1"/>
    <mergeCell ref="A2:C2"/>
    <mergeCell ref="A3:C3"/>
    <mergeCell ref="A10:C10"/>
    <mergeCell ref="A9:C9"/>
    <mergeCell ref="B7:C7"/>
  </mergeCells>
  <printOptions horizontalCentered="1"/>
  <pageMargins left="0.5118110236220472" right="0.1968503937007874" top="0.2755905511811024" bottom="0.3937007874015748" header="0.15748031496062992" footer="0.2362204724409449"/>
  <pageSetup blackAndWhite="1" horizontalDpi="600" verticalDpi="600" orientation="portrait" paperSize="9" scale="67" r:id="rId1"/>
  <rowBreaks count="1" manualBreakCount="1">
    <brk id="42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L196"/>
  <sheetViews>
    <sheetView view="pageBreakPreview" zoomScale="106" zoomScaleNormal="106" zoomScaleSheetLayoutView="106" zoomScalePageLayoutView="0" workbookViewId="0" topLeftCell="A154">
      <selection activeCell="H71" sqref="H71"/>
    </sheetView>
  </sheetViews>
  <sheetFormatPr defaultColWidth="9.140625" defaultRowHeight="15"/>
  <cols>
    <col min="1" max="1" width="69.28125" style="3" customWidth="1"/>
    <col min="2" max="2" width="5.8515625" style="4" customWidth="1"/>
    <col min="3" max="3" width="5.7109375" style="4" customWidth="1"/>
    <col min="4" max="4" width="5.140625" style="1" customWidth="1"/>
    <col min="5" max="5" width="11.00390625" style="2" customWidth="1"/>
    <col min="6" max="6" width="5.140625" style="4" customWidth="1"/>
    <col min="7" max="7" width="11.8515625" style="662" customWidth="1"/>
    <col min="8" max="8" width="10.7109375" style="0" customWidth="1"/>
    <col min="9" max="9" width="11.00390625" style="0" customWidth="1"/>
    <col min="10" max="11" width="9.140625" style="0" customWidth="1"/>
    <col min="12" max="12" width="8.7109375" style="0" customWidth="1"/>
    <col min="13" max="34" width="9.140625" style="0" customWidth="1"/>
  </cols>
  <sheetData>
    <row r="1" spans="1:8" s="590" customFormat="1" ht="15.75" customHeight="1">
      <c r="A1" s="861" t="s">
        <v>617</v>
      </c>
      <c r="B1" s="861"/>
      <c r="C1" s="861"/>
      <c r="D1" s="861"/>
      <c r="E1" s="861"/>
      <c r="F1" s="861"/>
      <c r="G1" s="861"/>
      <c r="H1" s="861"/>
    </row>
    <row r="2" spans="1:8" s="590" customFormat="1" ht="15.75" customHeight="1">
      <c r="A2" s="861" t="str">
        <f>'[1]7'!A2</f>
        <v>к решению Собрания депутатов Верхне-Смородинского сельсовета</v>
      </c>
      <c r="B2" s="861"/>
      <c r="C2" s="861"/>
      <c r="D2" s="861"/>
      <c r="E2" s="861"/>
      <c r="F2" s="861"/>
      <c r="G2" s="861"/>
      <c r="H2" s="861"/>
    </row>
    <row r="3" spans="1:8" s="590" customFormat="1" ht="15.75" customHeight="1">
      <c r="A3" s="861" t="s">
        <v>621</v>
      </c>
      <c r="B3" s="861"/>
      <c r="C3" s="861"/>
      <c r="D3" s="861"/>
      <c r="E3" s="861"/>
      <c r="F3" s="861"/>
      <c r="G3" s="861"/>
      <c r="H3" s="861"/>
    </row>
    <row r="4" spans="1:8" s="593" customFormat="1" ht="16.5" customHeight="1">
      <c r="A4" s="863" t="str">
        <f>'[1]7'!A4</f>
        <v>"О бюджете Верхне-Смородинского сельсовета Поныровского района</v>
      </c>
      <c r="B4" s="863"/>
      <c r="C4" s="863"/>
      <c r="D4" s="863"/>
      <c r="E4" s="863"/>
      <c r="F4" s="863"/>
      <c r="G4" s="863"/>
      <c r="H4" s="863"/>
    </row>
    <row r="5" spans="1:8" s="593" customFormat="1" ht="16.5" customHeight="1">
      <c r="A5" s="863" t="s">
        <v>607</v>
      </c>
      <c r="B5" s="863"/>
      <c r="C5" s="863"/>
      <c r="D5" s="863"/>
      <c r="E5" s="863"/>
      <c r="F5" s="863"/>
      <c r="G5" s="863"/>
      <c r="H5" s="863"/>
    </row>
    <row r="6" spans="1:8" s="593" customFormat="1" ht="16.5" customHeight="1">
      <c r="A6" s="863"/>
      <c r="B6" s="863"/>
      <c r="C6" s="863"/>
      <c r="D6" s="863"/>
      <c r="E6" s="863"/>
      <c r="F6" s="863"/>
      <c r="G6" s="863"/>
      <c r="H6" s="863"/>
    </row>
    <row r="7" spans="1:7" s="593" customFormat="1" ht="7.5" customHeight="1">
      <c r="A7" s="878"/>
      <c r="B7" s="878"/>
      <c r="C7" s="878"/>
      <c r="D7" s="878"/>
      <c r="E7" s="878"/>
      <c r="F7" s="878"/>
      <c r="G7" s="609"/>
    </row>
    <row r="8" spans="1:7" s="593" customFormat="1" ht="117" customHeight="1">
      <c r="A8" s="877" t="s">
        <v>615</v>
      </c>
      <c r="B8" s="877"/>
      <c r="C8" s="877"/>
      <c r="D8" s="877"/>
      <c r="E8" s="877"/>
      <c r="F8" s="877"/>
      <c r="G8" s="877"/>
    </row>
    <row r="9" spans="1:9" s="610" customFormat="1" ht="17.25" customHeight="1">
      <c r="A9" s="23"/>
      <c r="B9" s="24"/>
      <c r="C9" s="24"/>
      <c r="D9" s="24"/>
      <c r="E9" s="24"/>
      <c r="F9" s="25"/>
      <c r="G9" s="546"/>
      <c r="I9" s="546" t="s">
        <v>207</v>
      </c>
    </row>
    <row r="10" spans="1:9" s="12" customFormat="1" ht="48" customHeight="1">
      <c r="A10" s="851" t="s">
        <v>104</v>
      </c>
      <c r="B10" s="852" t="s">
        <v>62</v>
      </c>
      <c r="C10" s="853" t="s">
        <v>63</v>
      </c>
      <c r="D10" s="127"/>
      <c r="E10" s="854" t="s">
        <v>103</v>
      </c>
      <c r="F10" s="855" t="s">
        <v>64</v>
      </c>
      <c r="G10" s="856" t="s">
        <v>517</v>
      </c>
      <c r="H10" s="856" t="s">
        <v>602</v>
      </c>
      <c r="I10" s="856" t="s">
        <v>610</v>
      </c>
    </row>
    <row r="11" spans="1:9" s="12" customFormat="1" ht="18">
      <c r="A11" s="450" t="s">
        <v>71</v>
      </c>
      <c r="B11" s="451"/>
      <c r="C11" s="452"/>
      <c r="D11" s="453"/>
      <c r="E11" s="454"/>
      <c r="F11" s="455"/>
      <c r="G11" s="511">
        <f>G12+G74+G114+G134+G87+G153+G80</f>
        <v>6125254</v>
      </c>
      <c r="H11" s="511">
        <f>H12+H74+H114+H134+H87+H153+H80+H159</f>
        <v>4673578</v>
      </c>
      <c r="I11" s="511">
        <f>I12+I74+I114+I134+I87+I153+I80+I159</f>
        <v>4647072</v>
      </c>
    </row>
    <row r="12" spans="1:9" s="12" customFormat="1" ht="21" customHeight="1">
      <c r="A12" s="611" t="s">
        <v>72</v>
      </c>
      <c r="B12" s="110" t="s">
        <v>68</v>
      </c>
      <c r="C12" s="111"/>
      <c r="D12" s="112"/>
      <c r="E12" s="113"/>
      <c r="F12" s="114"/>
      <c r="G12" s="198">
        <f>G13+G18+G39+G29+G34</f>
        <v>4395339</v>
      </c>
      <c r="H12" s="198">
        <f>H13+H18+H39+H29+H34</f>
        <v>4213367</v>
      </c>
      <c r="I12" s="198">
        <f>I13+I18+I39+I29+I34</f>
        <v>4070256</v>
      </c>
    </row>
    <row r="13" spans="1:9" s="13" customFormat="1" ht="30.75">
      <c r="A13" s="103" t="s">
        <v>73</v>
      </c>
      <c r="B13" s="115" t="s">
        <v>68</v>
      </c>
      <c r="C13" s="116" t="s">
        <v>69</v>
      </c>
      <c r="D13" s="117"/>
      <c r="E13" s="118"/>
      <c r="F13" s="119"/>
      <c r="G13" s="197">
        <f>+G14</f>
        <v>612140</v>
      </c>
      <c r="H13" s="197">
        <f aca="true" t="shared" si="0" ref="H13:I16">+H14</f>
        <v>612140</v>
      </c>
      <c r="I13" s="197">
        <f t="shared" si="0"/>
        <v>612140</v>
      </c>
    </row>
    <row r="14" spans="1:9" s="14" customFormat="1" ht="30.75">
      <c r="A14" s="491" t="s">
        <v>117</v>
      </c>
      <c r="B14" s="481" t="s">
        <v>68</v>
      </c>
      <c r="C14" s="482" t="s">
        <v>69</v>
      </c>
      <c r="D14" s="612" t="s">
        <v>116</v>
      </c>
      <c r="E14" s="483" t="s">
        <v>210</v>
      </c>
      <c r="F14" s="484"/>
      <c r="G14" s="292">
        <f>+G15</f>
        <v>612140</v>
      </c>
      <c r="H14" s="292">
        <f t="shared" si="0"/>
        <v>612140</v>
      </c>
      <c r="I14" s="292">
        <f t="shared" si="0"/>
        <v>612140</v>
      </c>
    </row>
    <row r="15" spans="1:9" s="14" customFormat="1" ht="15.75">
      <c r="A15" s="238" t="s">
        <v>119</v>
      </c>
      <c r="B15" s="235" t="s">
        <v>68</v>
      </c>
      <c r="C15" s="236" t="s">
        <v>69</v>
      </c>
      <c r="D15" s="123" t="s">
        <v>118</v>
      </c>
      <c r="E15" s="124" t="s">
        <v>210</v>
      </c>
      <c r="F15" s="237"/>
      <c r="G15" s="288">
        <f>+G16</f>
        <v>612140</v>
      </c>
      <c r="H15" s="288">
        <f t="shared" si="0"/>
        <v>612140</v>
      </c>
      <c r="I15" s="288">
        <f t="shared" si="0"/>
        <v>612140</v>
      </c>
    </row>
    <row r="16" spans="1:9" s="14" customFormat="1" ht="30.75">
      <c r="A16" s="238" t="s">
        <v>108</v>
      </c>
      <c r="B16" s="235" t="s">
        <v>68</v>
      </c>
      <c r="C16" s="236" t="s">
        <v>69</v>
      </c>
      <c r="D16" s="123" t="s">
        <v>118</v>
      </c>
      <c r="E16" s="124" t="s">
        <v>209</v>
      </c>
      <c r="F16" s="237"/>
      <c r="G16" s="288">
        <f>+G17</f>
        <v>612140</v>
      </c>
      <c r="H16" s="288">
        <f t="shared" si="0"/>
        <v>612140</v>
      </c>
      <c r="I16" s="288">
        <f t="shared" si="0"/>
        <v>612140</v>
      </c>
    </row>
    <row r="17" spans="1:9" s="14" customFormat="1" ht="68.25" customHeight="1">
      <c r="A17" s="33" t="s">
        <v>75</v>
      </c>
      <c r="B17" s="129" t="s">
        <v>68</v>
      </c>
      <c r="C17" s="158" t="s">
        <v>69</v>
      </c>
      <c r="D17" s="120" t="s">
        <v>118</v>
      </c>
      <c r="E17" s="121" t="s">
        <v>209</v>
      </c>
      <c r="F17" s="613" t="s">
        <v>70</v>
      </c>
      <c r="G17" s="614">
        <v>612140</v>
      </c>
      <c r="H17" s="614">
        <v>612140</v>
      </c>
      <c r="I17" s="614">
        <v>612140</v>
      </c>
    </row>
    <row r="18" spans="1:9" s="14" customFormat="1" ht="51" customHeight="1">
      <c r="A18" s="103" t="s">
        <v>80</v>
      </c>
      <c r="B18" s="115" t="s">
        <v>68</v>
      </c>
      <c r="C18" s="115" t="s">
        <v>74</v>
      </c>
      <c r="D18" s="116"/>
      <c r="E18" s="119"/>
      <c r="F18" s="115"/>
      <c r="G18" s="197">
        <f>G19+G24</f>
        <v>1475654</v>
      </c>
      <c r="H18" s="197">
        <f>H19+H24</f>
        <v>1252640</v>
      </c>
      <c r="I18" s="197">
        <f>I19+I24</f>
        <v>1255640</v>
      </c>
    </row>
    <row r="19" spans="1:9" s="14" customFormat="1" ht="69" customHeight="1">
      <c r="A19" s="224" t="s">
        <v>359</v>
      </c>
      <c r="B19" s="225" t="s">
        <v>68</v>
      </c>
      <c r="C19" s="226" t="s">
        <v>74</v>
      </c>
      <c r="D19" s="227" t="s">
        <v>83</v>
      </c>
      <c r="E19" s="228" t="s">
        <v>210</v>
      </c>
      <c r="F19" s="229"/>
      <c r="G19" s="289">
        <f>+G20</f>
        <v>442961</v>
      </c>
      <c r="H19" s="289">
        <f>+H20</f>
        <v>219947</v>
      </c>
      <c r="I19" s="289">
        <f>+I20</f>
        <v>222947</v>
      </c>
    </row>
    <row r="20" spans="1:9" s="14" customFormat="1" ht="82.5" customHeight="1">
      <c r="A20" s="249" t="s">
        <v>360</v>
      </c>
      <c r="B20" s="235" t="s">
        <v>68</v>
      </c>
      <c r="C20" s="236" t="s">
        <v>74</v>
      </c>
      <c r="D20" s="123" t="s">
        <v>112</v>
      </c>
      <c r="E20" s="124" t="s">
        <v>210</v>
      </c>
      <c r="F20" s="237"/>
      <c r="G20" s="288">
        <f aca="true" t="shared" si="1" ref="G20:I21">SUM(G22)</f>
        <v>442961</v>
      </c>
      <c r="H20" s="288">
        <f t="shared" si="1"/>
        <v>219947</v>
      </c>
      <c r="I20" s="288">
        <f t="shared" si="1"/>
        <v>222947</v>
      </c>
    </row>
    <row r="21" spans="1:9" s="14" customFormat="1" ht="53.25" customHeight="1">
      <c r="A21" s="238" t="s">
        <v>227</v>
      </c>
      <c r="B21" s="235" t="s">
        <v>68</v>
      </c>
      <c r="C21" s="236" t="s">
        <v>74</v>
      </c>
      <c r="D21" s="123" t="s">
        <v>112</v>
      </c>
      <c r="E21" s="124" t="s">
        <v>214</v>
      </c>
      <c r="F21" s="237"/>
      <c r="G21" s="288">
        <f t="shared" si="1"/>
        <v>442961</v>
      </c>
      <c r="H21" s="288">
        <f t="shared" si="1"/>
        <v>219947</v>
      </c>
      <c r="I21" s="288">
        <f t="shared" si="1"/>
        <v>222947</v>
      </c>
    </row>
    <row r="22" spans="1:9" s="100" customFormat="1" ht="21.75" customHeight="1">
      <c r="A22" s="238" t="s">
        <v>113</v>
      </c>
      <c r="B22" s="235" t="s">
        <v>68</v>
      </c>
      <c r="C22" s="236" t="s">
        <v>74</v>
      </c>
      <c r="D22" s="123" t="s">
        <v>112</v>
      </c>
      <c r="E22" s="124" t="s">
        <v>226</v>
      </c>
      <c r="F22" s="237"/>
      <c r="G22" s="288">
        <f>SUM(G23)</f>
        <v>442961</v>
      </c>
      <c r="H22" s="288">
        <f>SUM(H23)</f>
        <v>219947</v>
      </c>
      <c r="I22" s="288">
        <f>SUM(I23)</f>
        <v>222947</v>
      </c>
    </row>
    <row r="23" spans="1:9" s="14" customFormat="1" ht="30.75">
      <c r="A23" s="615" t="s">
        <v>272</v>
      </c>
      <c r="B23" s="122" t="s">
        <v>68</v>
      </c>
      <c r="C23" s="583" t="s">
        <v>74</v>
      </c>
      <c r="D23" s="123" t="s">
        <v>112</v>
      </c>
      <c r="E23" s="124" t="s">
        <v>226</v>
      </c>
      <c r="F23" s="585" t="s">
        <v>77</v>
      </c>
      <c r="G23" s="200">
        <v>442961</v>
      </c>
      <c r="H23" s="200">
        <v>219947</v>
      </c>
      <c r="I23" s="200">
        <v>222947</v>
      </c>
    </row>
    <row r="24" spans="1:9" s="14" customFormat="1" ht="15.75">
      <c r="A24" s="224" t="s">
        <v>121</v>
      </c>
      <c r="B24" s="225" t="s">
        <v>68</v>
      </c>
      <c r="C24" s="226" t="s">
        <v>74</v>
      </c>
      <c r="D24" s="227" t="s">
        <v>120</v>
      </c>
      <c r="E24" s="228" t="s">
        <v>210</v>
      </c>
      <c r="F24" s="229"/>
      <c r="G24" s="247">
        <f aca="true" t="shared" si="2" ref="G24:I25">+G25</f>
        <v>1032693</v>
      </c>
      <c r="H24" s="247">
        <f t="shared" si="2"/>
        <v>1032693</v>
      </c>
      <c r="I24" s="247">
        <f t="shared" si="2"/>
        <v>1032693</v>
      </c>
    </row>
    <row r="25" spans="1:9" s="14" customFormat="1" ht="30.75">
      <c r="A25" s="238" t="s">
        <v>123</v>
      </c>
      <c r="B25" s="235" t="s">
        <v>68</v>
      </c>
      <c r="C25" s="236" t="s">
        <v>74</v>
      </c>
      <c r="D25" s="123" t="s">
        <v>122</v>
      </c>
      <c r="E25" s="124" t="s">
        <v>210</v>
      </c>
      <c r="F25" s="237"/>
      <c r="G25" s="243">
        <f t="shared" si="2"/>
        <v>1032693</v>
      </c>
      <c r="H25" s="243">
        <f t="shared" si="2"/>
        <v>1032693</v>
      </c>
      <c r="I25" s="243">
        <f t="shared" si="2"/>
        <v>1032693</v>
      </c>
    </row>
    <row r="26" spans="1:9" s="14" customFormat="1" ht="36" customHeight="1">
      <c r="A26" s="238" t="s">
        <v>108</v>
      </c>
      <c r="B26" s="235" t="s">
        <v>68</v>
      </c>
      <c r="C26" s="236" t="s">
        <v>74</v>
      </c>
      <c r="D26" s="123" t="s">
        <v>122</v>
      </c>
      <c r="E26" s="124" t="s">
        <v>209</v>
      </c>
      <c r="F26" s="237"/>
      <c r="G26" s="218">
        <f>SUM(G27:G28)</f>
        <v>1032693</v>
      </c>
      <c r="H26" s="218">
        <f>SUM(H27:H28)</f>
        <v>1032693</v>
      </c>
      <c r="I26" s="218">
        <f>SUM(I27:I28)</f>
        <v>1032693</v>
      </c>
    </row>
    <row r="27" spans="1:9" s="14" customFormat="1" ht="67.5" customHeight="1">
      <c r="A27" s="33" t="s">
        <v>75</v>
      </c>
      <c r="B27" s="129" t="s">
        <v>68</v>
      </c>
      <c r="C27" s="158" t="s">
        <v>74</v>
      </c>
      <c r="D27" s="120" t="s">
        <v>122</v>
      </c>
      <c r="E27" s="121" t="s">
        <v>209</v>
      </c>
      <c r="F27" s="613" t="s">
        <v>70</v>
      </c>
      <c r="G27" s="614">
        <v>977790</v>
      </c>
      <c r="H27" s="614">
        <v>977790</v>
      </c>
      <c r="I27" s="614">
        <v>977790</v>
      </c>
    </row>
    <row r="28" spans="1:9" s="12" customFormat="1" ht="20.25" customHeight="1">
      <c r="A28" s="33" t="s">
        <v>78</v>
      </c>
      <c r="B28" s="129" t="s">
        <v>68</v>
      </c>
      <c r="C28" s="158" t="s">
        <v>74</v>
      </c>
      <c r="D28" s="120" t="s">
        <v>122</v>
      </c>
      <c r="E28" s="121" t="s">
        <v>209</v>
      </c>
      <c r="F28" s="613" t="s">
        <v>79</v>
      </c>
      <c r="G28" s="614">
        <v>54903</v>
      </c>
      <c r="H28" s="614">
        <v>54903</v>
      </c>
      <c r="I28" s="614">
        <v>54903</v>
      </c>
    </row>
    <row r="29" spans="1:9" ht="46.5">
      <c r="A29" s="414" t="s">
        <v>484</v>
      </c>
      <c r="B29" s="616" t="s">
        <v>68</v>
      </c>
      <c r="C29" s="617" t="s">
        <v>485</v>
      </c>
      <c r="D29" s="618"/>
      <c r="E29" s="619"/>
      <c r="F29" s="620"/>
      <c r="G29" s="621">
        <f aca="true" t="shared" si="3" ref="G29:I30">SUM(G30)</f>
        <v>59998</v>
      </c>
      <c r="H29" s="621">
        <f t="shared" si="3"/>
        <v>0</v>
      </c>
      <c r="I29" s="621">
        <f t="shared" si="3"/>
        <v>0</v>
      </c>
    </row>
    <row r="30" spans="1:9" ht="30.75">
      <c r="A30" s="485" t="s">
        <v>262</v>
      </c>
      <c r="B30" s="622" t="s">
        <v>68</v>
      </c>
      <c r="C30" s="622" t="s">
        <v>485</v>
      </c>
      <c r="D30" s="623" t="s">
        <v>263</v>
      </c>
      <c r="E30" s="624" t="s">
        <v>210</v>
      </c>
      <c r="F30" s="625"/>
      <c r="G30" s="626">
        <f t="shared" si="3"/>
        <v>59998</v>
      </c>
      <c r="H30" s="626">
        <f t="shared" si="3"/>
        <v>0</v>
      </c>
      <c r="I30" s="626">
        <f t="shared" si="3"/>
        <v>0</v>
      </c>
    </row>
    <row r="31" spans="1:9" ht="16.5" customHeight="1">
      <c r="A31" s="627" t="s">
        <v>486</v>
      </c>
      <c r="B31" s="442" t="s">
        <v>68</v>
      </c>
      <c r="C31" s="442" t="s">
        <v>485</v>
      </c>
      <c r="D31" s="628" t="s">
        <v>487</v>
      </c>
      <c r="E31" s="629" t="s">
        <v>210</v>
      </c>
      <c r="F31" s="442"/>
      <c r="G31" s="630">
        <f>G33</f>
        <v>59998</v>
      </c>
      <c r="H31" s="630">
        <f>H33</f>
        <v>0</v>
      </c>
      <c r="I31" s="630">
        <f>I33</f>
        <v>0</v>
      </c>
    </row>
    <row r="32" spans="1:9" s="471" customFormat="1" ht="34.5" customHeight="1">
      <c r="A32" s="631" t="s">
        <v>488</v>
      </c>
      <c r="B32" s="274" t="s">
        <v>68</v>
      </c>
      <c r="C32" s="280" t="s">
        <v>485</v>
      </c>
      <c r="D32" s="632" t="s">
        <v>487</v>
      </c>
      <c r="E32" s="633" t="s">
        <v>489</v>
      </c>
      <c r="F32" s="633"/>
      <c r="G32" s="634">
        <f>G33</f>
        <v>59998</v>
      </c>
      <c r="H32" s="634">
        <f>H33</f>
        <v>0</v>
      </c>
      <c r="I32" s="634">
        <f>I33</f>
        <v>0</v>
      </c>
    </row>
    <row r="33" spans="1:9" ht="15">
      <c r="A33" s="33" t="s">
        <v>241</v>
      </c>
      <c r="B33" s="296" t="s">
        <v>68</v>
      </c>
      <c r="C33" s="407" t="s">
        <v>485</v>
      </c>
      <c r="D33" s="405" t="s">
        <v>487</v>
      </c>
      <c r="E33" s="633" t="s">
        <v>489</v>
      </c>
      <c r="F33" s="406" t="s">
        <v>242</v>
      </c>
      <c r="G33" s="635">
        <v>59998</v>
      </c>
      <c r="H33" s="635">
        <v>0</v>
      </c>
      <c r="I33" s="635">
        <v>0</v>
      </c>
    </row>
    <row r="34" spans="1:9" s="12" customFormat="1" ht="18">
      <c r="A34" s="762" t="s">
        <v>549</v>
      </c>
      <c r="B34" s="763" t="s">
        <v>68</v>
      </c>
      <c r="C34" s="764">
        <v>11</v>
      </c>
      <c r="D34" s="765"/>
      <c r="E34" s="766"/>
      <c r="F34" s="767"/>
      <c r="G34" s="197">
        <f aca="true" t="shared" si="4" ref="G34:I35">G35</f>
        <v>4000</v>
      </c>
      <c r="H34" s="197">
        <f t="shared" si="4"/>
        <v>4000</v>
      </c>
      <c r="I34" s="197">
        <f t="shared" si="4"/>
        <v>4000</v>
      </c>
    </row>
    <row r="35" spans="1:9" s="12" customFormat="1" ht="18">
      <c r="A35" s="761" t="s">
        <v>550</v>
      </c>
      <c r="B35" s="753" t="s">
        <v>68</v>
      </c>
      <c r="C35" s="754">
        <v>11</v>
      </c>
      <c r="D35" s="756" t="s">
        <v>553</v>
      </c>
      <c r="E35" s="757" t="s">
        <v>210</v>
      </c>
      <c r="F35" s="768"/>
      <c r="G35" s="247">
        <f t="shared" si="4"/>
        <v>4000</v>
      </c>
      <c r="H35" s="247">
        <f t="shared" si="4"/>
        <v>4000</v>
      </c>
      <c r="I35" s="247">
        <f t="shared" si="4"/>
        <v>4000</v>
      </c>
    </row>
    <row r="36" spans="1:9" s="14" customFormat="1" ht="15.75">
      <c r="A36" s="755" t="s">
        <v>551</v>
      </c>
      <c r="B36" s="751" t="s">
        <v>68</v>
      </c>
      <c r="C36" s="760">
        <v>11</v>
      </c>
      <c r="D36" s="758" t="s">
        <v>554</v>
      </c>
      <c r="E36" s="759" t="s">
        <v>210</v>
      </c>
      <c r="F36" s="769"/>
      <c r="G36" s="288">
        <f aca="true" t="shared" si="5" ref="G36:I37">+G37</f>
        <v>4000</v>
      </c>
      <c r="H36" s="288">
        <f t="shared" si="5"/>
        <v>4000</v>
      </c>
      <c r="I36" s="288">
        <f t="shared" si="5"/>
        <v>4000</v>
      </c>
    </row>
    <row r="37" spans="1:9" s="14" customFormat="1" ht="15.75">
      <c r="A37" s="752" t="s">
        <v>552</v>
      </c>
      <c r="B37" s="751" t="s">
        <v>68</v>
      </c>
      <c r="C37" s="760">
        <v>11</v>
      </c>
      <c r="D37" s="758" t="s">
        <v>554</v>
      </c>
      <c r="E37" s="759" t="s">
        <v>555</v>
      </c>
      <c r="F37" s="769"/>
      <c r="G37" s="288">
        <f t="shared" si="5"/>
        <v>4000</v>
      </c>
      <c r="H37" s="288">
        <f t="shared" si="5"/>
        <v>4000</v>
      </c>
      <c r="I37" s="288">
        <f t="shared" si="5"/>
        <v>4000</v>
      </c>
    </row>
    <row r="38" spans="1:9" s="12" customFormat="1" ht="18">
      <c r="A38" s="752" t="s">
        <v>78</v>
      </c>
      <c r="B38" s="751" t="s">
        <v>68</v>
      </c>
      <c r="C38" s="760">
        <v>11</v>
      </c>
      <c r="D38" s="758" t="s">
        <v>554</v>
      </c>
      <c r="E38" s="759" t="s">
        <v>555</v>
      </c>
      <c r="F38" s="769">
        <v>800</v>
      </c>
      <c r="G38" s="201">
        <v>4000</v>
      </c>
      <c r="H38" s="201">
        <v>4000</v>
      </c>
      <c r="I38" s="201">
        <v>4000</v>
      </c>
    </row>
    <row r="39" spans="1:9" s="636" customFormat="1" ht="18" customHeight="1">
      <c r="A39" s="103" t="s">
        <v>81</v>
      </c>
      <c r="B39" s="115" t="s">
        <v>68</v>
      </c>
      <c r="C39" s="116" t="s">
        <v>82</v>
      </c>
      <c r="D39" s="125"/>
      <c r="E39" s="126"/>
      <c r="F39" s="119"/>
      <c r="G39" s="197">
        <f>SUM(G40,G45,G54,G59,G64,G68)</f>
        <v>2243547</v>
      </c>
      <c r="H39" s="197">
        <f>SUM(H40,H45,H54,H59,H64,H68)</f>
        <v>2344587</v>
      </c>
      <c r="I39" s="197">
        <f>SUM(I40,I45,I54,I59,I64,I68)</f>
        <v>2198476</v>
      </c>
    </row>
    <row r="40" spans="1:9" s="636" customFormat="1" ht="62.25">
      <c r="A40" s="245" t="s">
        <v>361</v>
      </c>
      <c r="B40" s="262" t="s">
        <v>68</v>
      </c>
      <c r="C40" s="263" t="s">
        <v>82</v>
      </c>
      <c r="D40" s="283" t="s">
        <v>105</v>
      </c>
      <c r="E40" s="637" t="s">
        <v>210</v>
      </c>
      <c r="F40" s="262"/>
      <c r="G40" s="547">
        <f>G44</f>
        <v>5883</v>
      </c>
      <c r="H40" s="547">
        <f>H44</f>
        <v>0</v>
      </c>
      <c r="I40" s="547">
        <f>I44</f>
        <v>0</v>
      </c>
    </row>
    <row r="41" spans="1:9" s="636" customFormat="1" ht="63" customHeight="1">
      <c r="A41" s="33" t="s">
        <v>362</v>
      </c>
      <c r="B41" s="129" t="s">
        <v>68</v>
      </c>
      <c r="C41" s="130" t="s">
        <v>82</v>
      </c>
      <c r="D41" s="638" t="s">
        <v>239</v>
      </c>
      <c r="E41" s="639" t="s">
        <v>210</v>
      </c>
      <c r="F41" s="640"/>
      <c r="G41" s="290">
        <f>+G42</f>
        <v>5883</v>
      </c>
      <c r="H41" s="290">
        <f>+H42</f>
        <v>0</v>
      </c>
      <c r="I41" s="290">
        <f>+I42</f>
        <v>0</v>
      </c>
    </row>
    <row r="42" spans="1:9" s="636" customFormat="1" ht="18.75" customHeight="1">
      <c r="A42" s="206" t="s">
        <v>280</v>
      </c>
      <c r="B42" s="122" t="s">
        <v>68</v>
      </c>
      <c r="C42" s="585" t="s">
        <v>82</v>
      </c>
      <c r="D42" s="159" t="s">
        <v>239</v>
      </c>
      <c r="E42" s="160" t="s">
        <v>218</v>
      </c>
      <c r="F42" s="261"/>
      <c r="G42" s="243">
        <f>G43</f>
        <v>5883</v>
      </c>
      <c r="H42" s="243">
        <f>H43</f>
        <v>0</v>
      </c>
      <c r="I42" s="243">
        <f>I43</f>
        <v>0</v>
      </c>
    </row>
    <row r="43" spans="1:9" s="636" customFormat="1" ht="32.25" customHeight="1">
      <c r="A43" s="206" t="s">
        <v>229</v>
      </c>
      <c r="B43" s="122" t="s">
        <v>68</v>
      </c>
      <c r="C43" s="585" t="s">
        <v>82</v>
      </c>
      <c r="D43" s="159" t="s">
        <v>239</v>
      </c>
      <c r="E43" s="160" t="s">
        <v>278</v>
      </c>
      <c r="F43" s="261"/>
      <c r="G43" s="218">
        <f>SUM(G44:G44)</f>
        <v>5883</v>
      </c>
      <c r="H43" s="218">
        <f>SUM(H44:H44)</f>
        <v>0</v>
      </c>
      <c r="I43" s="218">
        <f>SUM(I44:I44)</f>
        <v>0</v>
      </c>
    </row>
    <row r="44" spans="1:9" s="636" customFormat="1" ht="66.75" customHeight="1">
      <c r="A44" s="33" t="s">
        <v>75</v>
      </c>
      <c r="B44" s="122" t="s">
        <v>68</v>
      </c>
      <c r="C44" s="585" t="s">
        <v>82</v>
      </c>
      <c r="D44" s="159" t="s">
        <v>239</v>
      </c>
      <c r="E44" s="160" t="s">
        <v>278</v>
      </c>
      <c r="F44" s="122" t="s">
        <v>70</v>
      </c>
      <c r="G44" s="201">
        <v>5883</v>
      </c>
      <c r="H44" s="201">
        <v>0</v>
      </c>
      <c r="I44" s="201">
        <v>0</v>
      </c>
    </row>
    <row r="45" spans="1:9" s="636" customFormat="1" ht="80.25" customHeight="1">
      <c r="A45" s="259" t="s">
        <v>363</v>
      </c>
      <c r="B45" s="262" t="s">
        <v>68</v>
      </c>
      <c r="C45" s="263" t="s">
        <v>82</v>
      </c>
      <c r="D45" s="264" t="s">
        <v>109</v>
      </c>
      <c r="E45" s="265" t="s">
        <v>210</v>
      </c>
      <c r="F45" s="262"/>
      <c r="G45" s="548">
        <f>G46+G50</f>
        <v>17649</v>
      </c>
      <c r="H45" s="548">
        <f>H46+H50</f>
        <v>0</v>
      </c>
      <c r="I45" s="548">
        <f>I46+I50</f>
        <v>0</v>
      </c>
    </row>
    <row r="46" spans="1:9" s="636" customFormat="1" ht="94.5" customHeight="1">
      <c r="A46" s="208" t="s">
        <v>364</v>
      </c>
      <c r="B46" s="129" t="s">
        <v>68</v>
      </c>
      <c r="C46" s="130" t="s">
        <v>82</v>
      </c>
      <c r="D46" s="641" t="s">
        <v>223</v>
      </c>
      <c r="E46" s="642" t="s">
        <v>210</v>
      </c>
      <c r="F46" s="640"/>
      <c r="G46" s="243">
        <f>G47</f>
        <v>5883</v>
      </c>
      <c r="H46" s="243">
        <f aca="true" t="shared" si="6" ref="H46:I48">H47</f>
        <v>0</v>
      </c>
      <c r="I46" s="243">
        <f t="shared" si="6"/>
        <v>0</v>
      </c>
    </row>
    <row r="47" spans="1:9" s="636" customFormat="1" ht="48" customHeight="1">
      <c r="A47" s="208" t="s">
        <v>365</v>
      </c>
      <c r="B47" s="122" t="s">
        <v>68</v>
      </c>
      <c r="C47" s="585" t="s">
        <v>82</v>
      </c>
      <c r="D47" s="252" t="s">
        <v>223</v>
      </c>
      <c r="E47" s="140" t="s">
        <v>214</v>
      </c>
      <c r="F47" s="261"/>
      <c r="G47" s="243">
        <f>G48</f>
        <v>5883</v>
      </c>
      <c r="H47" s="243">
        <f t="shared" si="6"/>
        <v>0</v>
      </c>
      <c r="I47" s="243">
        <f t="shared" si="6"/>
        <v>0</v>
      </c>
    </row>
    <row r="48" spans="1:9" s="636" customFormat="1" ht="38.25" customHeight="1">
      <c r="A48" s="643" t="s">
        <v>229</v>
      </c>
      <c r="B48" s="122" t="s">
        <v>68</v>
      </c>
      <c r="C48" s="585" t="s">
        <v>82</v>
      </c>
      <c r="D48" s="252" t="s">
        <v>223</v>
      </c>
      <c r="E48" s="140" t="s">
        <v>222</v>
      </c>
      <c r="F48" s="122"/>
      <c r="G48" s="290">
        <f>G49</f>
        <v>5883</v>
      </c>
      <c r="H48" s="290">
        <f t="shared" si="6"/>
        <v>0</v>
      </c>
      <c r="I48" s="290">
        <f t="shared" si="6"/>
        <v>0</v>
      </c>
    </row>
    <row r="49" spans="1:9" s="636" customFormat="1" ht="66" customHeight="1">
      <c r="A49" s="202" t="s">
        <v>75</v>
      </c>
      <c r="B49" s="129" t="s">
        <v>68</v>
      </c>
      <c r="C49" s="130" t="s">
        <v>82</v>
      </c>
      <c r="D49" s="252" t="s">
        <v>223</v>
      </c>
      <c r="E49" s="140" t="s">
        <v>222</v>
      </c>
      <c r="F49" s="129" t="s">
        <v>70</v>
      </c>
      <c r="G49" s="614">
        <v>5883</v>
      </c>
      <c r="H49" s="614"/>
      <c r="I49" s="614"/>
    </row>
    <row r="50" spans="1:9" s="636" customFormat="1" ht="128.25" customHeight="1">
      <c r="A50" s="202" t="s">
        <v>366</v>
      </c>
      <c r="B50" s="129" t="s">
        <v>68</v>
      </c>
      <c r="C50" s="130" t="s">
        <v>82</v>
      </c>
      <c r="D50" s="641" t="s">
        <v>224</v>
      </c>
      <c r="E50" s="642" t="s">
        <v>210</v>
      </c>
      <c r="F50" s="640"/>
      <c r="G50" s="290">
        <f>+G51</f>
        <v>11766</v>
      </c>
      <c r="H50" s="290">
        <f>+H51</f>
        <v>0</v>
      </c>
      <c r="I50" s="290">
        <f>+I51</f>
        <v>0</v>
      </c>
    </row>
    <row r="51" spans="1:9" s="636" customFormat="1" ht="51.75" customHeight="1">
      <c r="A51" s="208" t="s">
        <v>352</v>
      </c>
      <c r="B51" s="122" t="s">
        <v>68</v>
      </c>
      <c r="C51" s="585" t="s">
        <v>82</v>
      </c>
      <c r="D51" s="252" t="s">
        <v>224</v>
      </c>
      <c r="E51" s="140" t="s">
        <v>214</v>
      </c>
      <c r="F51" s="261"/>
      <c r="G51" s="243">
        <f>G52</f>
        <v>11766</v>
      </c>
      <c r="H51" s="243">
        <f>H52</f>
        <v>0</v>
      </c>
      <c r="I51" s="243">
        <f>I52</f>
        <v>0</v>
      </c>
    </row>
    <row r="52" spans="1:9" s="636" customFormat="1" ht="30.75">
      <c r="A52" s="643" t="s">
        <v>229</v>
      </c>
      <c r="B52" s="122" t="s">
        <v>68</v>
      </c>
      <c r="C52" s="585" t="s">
        <v>82</v>
      </c>
      <c r="D52" s="252" t="s">
        <v>224</v>
      </c>
      <c r="E52" s="140" t="s">
        <v>222</v>
      </c>
      <c r="F52" s="261"/>
      <c r="G52" s="218">
        <f>SUM(G53)</f>
        <v>11766</v>
      </c>
      <c r="H52" s="218">
        <f>SUM(H53)</f>
        <v>0</v>
      </c>
      <c r="I52" s="218">
        <f>SUM(I53)</f>
        <v>0</v>
      </c>
    </row>
    <row r="53" spans="1:9" s="636" customFormat="1" ht="65.25" customHeight="1">
      <c r="A53" s="202" t="s">
        <v>75</v>
      </c>
      <c r="B53" s="122" t="s">
        <v>68</v>
      </c>
      <c r="C53" s="585" t="s">
        <v>82</v>
      </c>
      <c r="D53" s="252" t="s">
        <v>224</v>
      </c>
      <c r="E53" s="140" t="s">
        <v>222</v>
      </c>
      <c r="F53" s="122" t="s">
        <v>70</v>
      </c>
      <c r="G53" s="291">
        <v>11766</v>
      </c>
      <c r="H53" s="291">
        <v>0</v>
      </c>
      <c r="I53" s="291">
        <v>0</v>
      </c>
    </row>
    <row r="54" spans="1:9" s="644" customFormat="1" ht="62.25">
      <c r="A54" s="446" t="s">
        <v>385</v>
      </c>
      <c r="B54" s="262" t="s">
        <v>68</v>
      </c>
      <c r="C54" s="263" t="s">
        <v>82</v>
      </c>
      <c r="D54" s="264" t="s">
        <v>275</v>
      </c>
      <c r="E54" s="265" t="s">
        <v>210</v>
      </c>
      <c r="F54" s="262"/>
      <c r="G54" s="498">
        <f>+G55</f>
        <v>5883</v>
      </c>
      <c r="H54" s="498">
        <f>+H55</f>
        <v>0</v>
      </c>
      <c r="I54" s="498">
        <f>+I55</f>
        <v>0</v>
      </c>
    </row>
    <row r="55" spans="1:9" s="636" customFormat="1" ht="78">
      <c r="A55" s="240" t="s">
        <v>386</v>
      </c>
      <c r="B55" s="129" t="s">
        <v>68</v>
      </c>
      <c r="C55" s="130" t="s">
        <v>82</v>
      </c>
      <c r="D55" s="641" t="s">
        <v>252</v>
      </c>
      <c r="E55" s="642" t="s">
        <v>210</v>
      </c>
      <c r="F55" s="640"/>
      <c r="G55" s="243">
        <f>G56</f>
        <v>5883</v>
      </c>
      <c r="H55" s="243">
        <f aca="true" t="shared" si="7" ref="H55:I57">H56</f>
        <v>0</v>
      </c>
      <c r="I55" s="243">
        <f t="shared" si="7"/>
        <v>0</v>
      </c>
    </row>
    <row r="56" spans="1:9" s="636" customFormat="1" ht="46.5">
      <c r="A56" s="240" t="s">
        <v>387</v>
      </c>
      <c r="B56" s="122" t="s">
        <v>68</v>
      </c>
      <c r="C56" s="585" t="s">
        <v>82</v>
      </c>
      <c r="D56" s="252" t="s">
        <v>252</v>
      </c>
      <c r="E56" s="140" t="s">
        <v>214</v>
      </c>
      <c r="F56" s="261"/>
      <c r="G56" s="243">
        <f>G57</f>
        <v>5883</v>
      </c>
      <c r="H56" s="243">
        <f t="shared" si="7"/>
        <v>0</v>
      </c>
      <c r="I56" s="243">
        <f t="shared" si="7"/>
        <v>0</v>
      </c>
    </row>
    <row r="57" spans="1:9" s="636" customFormat="1" ht="30.75">
      <c r="A57" s="643" t="s">
        <v>229</v>
      </c>
      <c r="B57" s="122" t="s">
        <v>68</v>
      </c>
      <c r="C57" s="585" t="s">
        <v>82</v>
      </c>
      <c r="D57" s="252" t="s">
        <v>252</v>
      </c>
      <c r="E57" s="140" t="s">
        <v>222</v>
      </c>
      <c r="F57" s="122"/>
      <c r="G57" s="290">
        <f>G58</f>
        <v>5883</v>
      </c>
      <c r="H57" s="290">
        <f t="shared" si="7"/>
        <v>0</v>
      </c>
      <c r="I57" s="290">
        <f t="shared" si="7"/>
        <v>0</v>
      </c>
    </row>
    <row r="58" spans="1:9" s="636" customFormat="1" ht="65.25" customHeight="1">
      <c r="A58" s="202" t="s">
        <v>75</v>
      </c>
      <c r="B58" s="129" t="s">
        <v>68</v>
      </c>
      <c r="C58" s="130" t="s">
        <v>82</v>
      </c>
      <c r="D58" s="252" t="s">
        <v>252</v>
      </c>
      <c r="E58" s="140" t="s">
        <v>222</v>
      </c>
      <c r="F58" s="129" t="s">
        <v>70</v>
      </c>
      <c r="G58" s="614">
        <v>5883</v>
      </c>
      <c r="H58" s="614">
        <v>0</v>
      </c>
      <c r="I58" s="614">
        <v>0</v>
      </c>
    </row>
    <row r="59" spans="1:9" s="636" customFormat="1" ht="30.75">
      <c r="A59" s="492" t="s">
        <v>125</v>
      </c>
      <c r="B59" s="493" t="s">
        <v>68</v>
      </c>
      <c r="C59" s="494">
        <v>13</v>
      </c>
      <c r="D59" s="495" t="s">
        <v>124</v>
      </c>
      <c r="E59" s="496" t="s">
        <v>210</v>
      </c>
      <c r="F59" s="497"/>
      <c r="G59" s="498">
        <f>SUM(G60)</f>
        <v>12401</v>
      </c>
      <c r="H59" s="498">
        <f>SUM(H60)</f>
        <v>2401</v>
      </c>
      <c r="I59" s="498">
        <f>SUM(I60)</f>
        <v>2401</v>
      </c>
    </row>
    <row r="60" spans="1:9" s="636" customFormat="1" ht="30.75">
      <c r="A60" s="239" t="s">
        <v>353</v>
      </c>
      <c r="B60" s="250" t="s">
        <v>68</v>
      </c>
      <c r="C60" s="251">
        <v>13</v>
      </c>
      <c r="D60" s="252" t="s">
        <v>126</v>
      </c>
      <c r="E60" s="165" t="s">
        <v>210</v>
      </c>
      <c r="F60" s="253"/>
      <c r="G60" s="243">
        <f>G61</f>
        <v>12401</v>
      </c>
      <c r="H60" s="243">
        <f>H61</f>
        <v>2401</v>
      </c>
      <c r="I60" s="243">
        <f>I61</f>
        <v>2401</v>
      </c>
    </row>
    <row r="61" spans="1:9" s="636" customFormat="1" ht="30.75">
      <c r="A61" s="239" t="s">
        <v>127</v>
      </c>
      <c r="B61" s="254" t="s">
        <v>68</v>
      </c>
      <c r="C61" s="251">
        <v>13</v>
      </c>
      <c r="D61" s="252" t="s">
        <v>126</v>
      </c>
      <c r="E61" s="165" t="s">
        <v>211</v>
      </c>
      <c r="F61" s="253"/>
      <c r="G61" s="243">
        <f>SUM(G62:G63)</f>
        <v>12401</v>
      </c>
      <c r="H61" s="243">
        <f>SUM(H62:H63)</f>
        <v>2401</v>
      </c>
      <c r="I61" s="243">
        <f>SUM(I62:I63)</f>
        <v>2401</v>
      </c>
    </row>
    <row r="62" spans="1:9" s="636" customFormat="1" ht="30" customHeight="1" hidden="1">
      <c r="A62" s="645" t="s">
        <v>272</v>
      </c>
      <c r="B62" s="646" t="s">
        <v>68</v>
      </c>
      <c r="C62" s="647">
        <v>13</v>
      </c>
      <c r="D62" s="127" t="s">
        <v>126</v>
      </c>
      <c r="E62" s="128" t="s">
        <v>211</v>
      </c>
      <c r="F62" s="648" t="s">
        <v>77</v>
      </c>
      <c r="G62" s="649"/>
      <c r="H62" s="649"/>
      <c r="I62" s="649"/>
    </row>
    <row r="63" spans="1:9" s="636" customFormat="1" ht="18">
      <c r="A63" s="105" t="s">
        <v>78</v>
      </c>
      <c r="B63" s="646" t="s">
        <v>68</v>
      </c>
      <c r="C63" s="647">
        <v>13</v>
      </c>
      <c r="D63" s="127" t="s">
        <v>126</v>
      </c>
      <c r="E63" s="128" t="s">
        <v>211</v>
      </c>
      <c r="F63" s="650" t="s">
        <v>79</v>
      </c>
      <c r="G63" s="201">
        <v>12401</v>
      </c>
      <c r="H63" s="201">
        <v>2401</v>
      </c>
      <c r="I63" s="201">
        <v>2401</v>
      </c>
    </row>
    <row r="64" spans="1:246" s="16" customFormat="1" ht="18">
      <c r="A64" s="287" t="s">
        <v>129</v>
      </c>
      <c r="B64" s="499" t="s">
        <v>68</v>
      </c>
      <c r="C64" s="499" t="s">
        <v>82</v>
      </c>
      <c r="D64" s="266" t="s">
        <v>128</v>
      </c>
      <c r="E64" s="265" t="s">
        <v>210</v>
      </c>
      <c r="F64" s="500"/>
      <c r="G64" s="293">
        <f>G67</f>
        <v>5000</v>
      </c>
      <c r="H64" s="293">
        <f>H67</f>
        <v>5000</v>
      </c>
      <c r="I64" s="293">
        <f>I67</f>
        <v>5000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</row>
    <row r="65" spans="1:246" s="16" customFormat="1" ht="23.25" customHeight="1">
      <c r="A65" s="244" t="s">
        <v>131</v>
      </c>
      <c r="B65" s="122" t="s">
        <v>68</v>
      </c>
      <c r="C65" s="122" t="s">
        <v>82</v>
      </c>
      <c r="D65" s="164" t="s">
        <v>130</v>
      </c>
      <c r="E65" s="165" t="s">
        <v>210</v>
      </c>
      <c r="F65" s="584"/>
      <c r="G65" s="243">
        <f>G67</f>
        <v>5000</v>
      </c>
      <c r="H65" s="243">
        <f>H67</f>
        <v>5000</v>
      </c>
      <c r="I65" s="243">
        <f>I67</f>
        <v>5000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</row>
    <row r="66" spans="1:246" s="16" customFormat="1" ht="33.75" customHeight="1">
      <c r="A66" s="239" t="s">
        <v>196</v>
      </c>
      <c r="B66" s="141" t="s">
        <v>68</v>
      </c>
      <c r="C66" s="141">
        <v>13</v>
      </c>
      <c r="D66" s="248" t="s">
        <v>130</v>
      </c>
      <c r="E66" s="160" t="s">
        <v>213</v>
      </c>
      <c r="F66" s="242"/>
      <c r="G66" s="218">
        <f>SUM(G67)</f>
        <v>5000</v>
      </c>
      <c r="H66" s="218">
        <f>SUM(H67)</f>
        <v>5000</v>
      </c>
      <c r="I66" s="218">
        <f>SUM(I67)</f>
        <v>5000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</row>
    <row r="67" spans="1:246" s="16" customFormat="1" ht="35.25" customHeight="1">
      <c r="A67" s="631" t="s">
        <v>273</v>
      </c>
      <c r="B67" s="129" t="s">
        <v>68</v>
      </c>
      <c r="C67" s="129">
        <v>13</v>
      </c>
      <c r="D67" s="127" t="s">
        <v>130</v>
      </c>
      <c r="E67" s="128" t="s">
        <v>213</v>
      </c>
      <c r="F67" s="130" t="s">
        <v>77</v>
      </c>
      <c r="G67" s="201">
        <v>5000</v>
      </c>
      <c r="H67" s="201">
        <v>5000</v>
      </c>
      <c r="I67" s="201">
        <v>5000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</row>
    <row r="68" spans="1:246" s="16" customFormat="1" ht="30.75">
      <c r="A68" s="501" t="s">
        <v>230</v>
      </c>
      <c r="B68" s="499" t="s">
        <v>68</v>
      </c>
      <c r="C68" s="499" t="s">
        <v>82</v>
      </c>
      <c r="D68" s="266" t="s">
        <v>267</v>
      </c>
      <c r="E68" s="265" t="s">
        <v>210</v>
      </c>
      <c r="F68" s="500"/>
      <c r="G68" s="293">
        <f aca="true" t="shared" si="8" ref="G68:I69">+G69</f>
        <v>2196731</v>
      </c>
      <c r="H68" s="293">
        <f t="shared" si="8"/>
        <v>2337186</v>
      </c>
      <c r="I68" s="293">
        <f t="shared" si="8"/>
        <v>2191075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</row>
    <row r="69" spans="1:9" s="636" customFormat="1" ht="30.75">
      <c r="A69" s="651" t="s">
        <v>231</v>
      </c>
      <c r="B69" s="122" t="s">
        <v>68</v>
      </c>
      <c r="C69" s="122" t="s">
        <v>82</v>
      </c>
      <c r="D69" s="164" t="s">
        <v>232</v>
      </c>
      <c r="E69" s="165" t="s">
        <v>210</v>
      </c>
      <c r="F69" s="584"/>
      <c r="G69" s="290">
        <f t="shared" si="8"/>
        <v>2196731</v>
      </c>
      <c r="H69" s="290">
        <f t="shared" si="8"/>
        <v>2337186</v>
      </c>
      <c r="I69" s="290">
        <f t="shared" si="8"/>
        <v>2191075</v>
      </c>
    </row>
    <row r="70" spans="1:9" s="644" customFormat="1" ht="32.25" customHeight="1">
      <c r="A70" s="651" t="s">
        <v>107</v>
      </c>
      <c r="B70" s="141" t="s">
        <v>68</v>
      </c>
      <c r="C70" s="141">
        <v>13</v>
      </c>
      <c r="D70" s="248" t="s">
        <v>232</v>
      </c>
      <c r="E70" s="160" t="s">
        <v>212</v>
      </c>
      <c r="F70" s="141"/>
      <c r="G70" s="218">
        <f>SUM(G71:G73)</f>
        <v>2196731</v>
      </c>
      <c r="H70" s="218">
        <f>SUM(H71:H73)</f>
        <v>2337186</v>
      </c>
      <c r="I70" s="218">
        <f>SUM(I71:I73)</f>
        <v>2191075</v>
      </c>
    </row>
    <row r="71" spans="1:9" s="636" customFormat="1" ht="62.25">
      <c r="A71" s="202" t="s">
        <v>75</v>
      </c>
      <c r="B71" s="129" t="s">
        <v>68</v>
      </c>
      <c r="C71" s="129">
        <v>13</v>
      </c>
      <c r="D71" s="248" t="s">
        <v>232</v>
      </c>
      <c r="E71" s="160" t="s">
        <v>212</v>
      </c>
      <c r="F71" s="129" t="s">
        <v>70</v>
      </c>
      <c r="G71" s="201">
        <v>1545547</v>
      </c>
      <c r="H71" s="201">
        <v>1545547</v>
      </c>
      <c r="I71" s="201">
        <v>1545547</v>
      </c>
    </row>
    <row r="72" spans="1:9" s="636" customFormat="1" ht="30.75">
      <c r="A72" s="645" t="s">
        <v>272</v>
      </c>
      <c r="B72" s="129" t="s">
        <v>68</v>
      </c>
      <c r="C72" s="129">
        <v>13</v>
      </c>
      <c r="D72" s="127" t="s">
        <v>232</v>
      </c>
      <c r="E72" s="128" t="s">
        <v>212</v>
      </c>
      <c r="F72" s="129" t="s">
        <v>77</v>
      </c>
      <c r="G72" s="201">
        <v>649134</v>
      </c>
      <c r="H72" s="201">
        <v>789589</v>
      </c>
      <c r="I72" s="201">
        <v>643478</v>
      </c>
    </row>
    <row r="73" spans="1:9" s="636" customFormat="1" ht="17.25" customHeight="1">
      <c r="A73" s="33" t="s">
        <v>78</v>
      </c>
      <c r="B73" s="129" t="s">
        <v>68</v>
      </c>
      <c r="C73" s="129" t="s">
        <v>82</v>
      </c>
      <c r="D73" s="127" t="s">
        <v>232</v>
      </c>
      <c r="E73" s="128" t="s">
        <v>212</v>
      </c>
      <c r="F73" s="130" t="s">
        <v>79</v>
      </c>
      <c r="G73" s="201">
        <v>2050</v>
      </c>
      <c r="H73" s="201">
        <v>2050</v>
      </c>
      <c r="I73" s="201">
        <v>2050</v>
      </c>
    </row>
    <row r="74" spans="1:9" s="636" customFormat="1" ht="18">
      <c r="A74" s="106" t="s">
        <v>84</v>
      </c>
      <c r="B74" s="131" t="s">
        <v>69</v>
      </c>
      <c r="C74" s="132"/>
      <c r="D74" s="133"/>
      <c r="E74" s="134"/>
      <c r="F74" s="135"/>
      <c r="G74" s="198">
        <f>+G75</f>
        <v>112126</v>
      </c>
      <c r="H74" s="198">
        <f>+H75</f>
        <v>117305</v>
      </c>
      <c r="I74" s="198">
        <f>+I75</f>
        <v>121540</v>
      </c>
    </row>
    <row r="75" spans="1:9" s="636" customFormat="1" ht="18">
      <c r="A75" s="107" t="s">
        <v>85</v>
      </c>
      <c r="B75" s="136" t="s">
        <v>69</v>
      </c>
      <c r="C75" s="136" t="s">
        <v>86</v>
      </c>
      <c r="D75" s="137"/>
      <c r="E75" s="138"/>
      <c r="F75" s="136"/>
      <c r="G75" s="197">
        <f>G76</f>
        <v>112126</v>
      </c>
      <c r="H75" s="197">
        <f aca="true" t="shared" si="9" ref="H75:I78">H76</f>
        <v>117305</v>
      </c>
      <c r="I75" s="197">
        <f t="shared" si="9"/>
        <v>121540</v>
      </c>
    </row>
    <row r="76" spans="1:9" s="636" customFormat="1" ht="32.25" customHeight="1">
      <c r="A76" s="287" t="s">
        <v>129</v>
      </c>
      <c r="B76" s="499" t="s">
        <v>69</v>
      </c>
      <c r="C76" s="499" t="s">
        <v>86</v>
      </c>
      <c r="D76" s="266" t="s">
        <v>128</v>
      </c>
      <c r="E76" s="265" t="s">
        <v>210</v>
      </c>
      <c r="F76" s="500"/>
      <c r="G76" s="293">
        <f>G77</f>
        <v>112126</v>
      </c>
      <c r="H76" s="293">
        <f t="shared" si="9"/>
        <v>117305</v>
      </c>
      <c r="I76" s="293">
        <f t="shared" si="9"/>
        <v>121540</v>
      </c>
    </row>
    <row r="77" spans="1:9" s="14" customFormat="1" ht="20.25" customHeight="1">
      <c r="A77" s="244" t="s">
        <v>131</v>
      </c>
      <c r="B77" s="122" t="s">
        <v>69</v>
      </c>
      <c r="C77" s="122" t="s">
        <v>86</v>
      </c>
      <c r="D77" s="164" t="s">
        <v>130</v>
      </c>
      <c r="E77" s="165" t="s">
        <v>210</v>
      </c>
      <c r="F77" s="584"/>
      <c r="G77" s="243">
        <f>G78</f>
        <v>112126</v>
      </c>
      <c r="H77" s="243">
        <f t="shared" si="9"/>
        <v>117305</v>
      </c>
      <c r="I77" s="243">
        <f t="shared" si="9"/>
        <v>121540</v>
      </c>
    </row>
    <row r="78" spans="1:244" s="14" customFormat="1" ht="34.5" customHeight="1">
      <c r="A78" s="244" t="s">
        <v>132</v>
      </c>
      <c r="B78" s="255" t="s">
        <v>69</v>
      </c>
      <c r="C78" s="255" t="s">
        <v>86</v>
      </c>
      <c r="D78" s="164" t="s">
        <v>130</v>
      </c>
      <c r="E78" s="165" t="s">
        <v>228</v>
      </c>
      <c r="F78" s="255"/>
      <c r="G78" s="243">
        <f>G79</f>
        <v>112126</v>
      </c>
      <c r="H78" s="243">
        <f t="shared" si="9"/>
        <v>117305</v>
      </c>
      <c r="I78" s="243">
        <f t="shared" si="9"/>
        <v>121540</v>
      </c>
      <c r="J78" s="644"/>
      <c r="K78" s="644"/>
      <c r="L78" s="644"/>
      <c r="M78" s="644"/>
      <c r="N78" s="644"/>
      <c r="O78" s="644"/>
      <c r="P78" s="644"/>
      <c r="Q78" s="644"/>
      <c r="R78" s="644"/>
      <c r="S78" s="644"/>
      <c r="T78" s="644"/>
      <c r="U78" s="644"/>
      <c r="V78" s="644"/>
      <c r="W78" s="644"/>
      <c r="X78" s="644"/>
      <c r="Y78" s="644"/>
      <c r="Z78" s="644"/>
      <c r="AA78" s="644"/>
      <c r="AB78" s="644"/>
      <c r="AC78" s="644"/>
      <c r="AD78" s="644"/>
      <c r="AE78" s="644"/>
      <c r="AF78" s="644"/>
      <c r="AG78" s="644"/>
      <c r="AH78" s="644"/>
      <c r="AI78" s="644"/>
      <c r="AJ78" s="644"/>
      <c r="AK78" s="644"/>
      <c r="AL78" s="644"/>
      <c r="AM78" s="644"/>
      <c r="AN78" s="644"/>
      <c r="AO78" s="644"/>
      <c r="AP78" s="644"/>
      <c r="AQ78" s="644"/>
      <c r="AR78" s="644"/>
      <c r="AS78" s="644"/>
      <c r="AT78" s="644"/>
      <c r="AU78" s="644"/>
      <c r="AV78" s="644"/>
      <c r="AW78" s="644"/>
      <c r="AX78" s="644"/>
      <c r="AY78" s="644"/>
      <c r="AZ78" s="644"/>
      <c r="BA78" s="644"/>
      <c r="BB78" s="644"/>
      <c r="BC78" s="644"/>
      <c r="BD78" s="644"/>
      <c r="BE78" s="644"/>
      <c r="BF78" s="644"/>
      <c r="BG78" s="644"/>
      <c r="BH78" s="644"/>
      <c r="BI78" s="644"/>
      <c r="BJ78" s="644"/>
      <c r="BK78" s="644"/>
      <c r="BL78" s="644"/>
      <c r="BM78" s="644"/>
      <c r="BN78" s="644"/>
      <c r="BO78" s="644"/>
      <c r="BP78" s="644"/>
      <c r="BQ78" s="644"/>
      <c r="BR78" s="644"/>
      <c r="BS78" s="644"/>
      <c r="BT78" s="644"/>
      <c r="BU78" s="644"/>
      <c r="BV78" s="644"/>
      <c r="BW78" s="644"/>
      <c r="BX78" s="644"/>
      <c r="BY78" s="644"/>
      <c r="BZ78" s="644"/>
      <c r="CA78" s="644"/>
      <c r="CB78" s="644"/>
      <c r="CC78" s="644"/>
      <c r="CD78" s="644"/>
      <c r="CE78" s="644"/>
      <c r="CF78" s="644"/>
      <c r="CG78" s="644"/>
      <c r="CH78" s="644"/>
      <c r="CI78" s="644"/>
      <c r="CJ78" s="644"/>
      <c r="CK78" s="644"/>
      <c r="CL78" s="644"/>
      <c r="CM78" s="644"/>
      <c r="CN78" s="644"/>
      <c r="CO78" s="644"/>
      <c r="CP78" s="644"/>
      <c r="CQ78" s="644"/>
      <c r="CR78" s="644"/>
      <c r="CS78" s="644"/>
      <c r="CT78" s="644"/>
      <c r="CU78" s="644"/>
      <c r="CV78" s="644"/>
      <c r="CW78" s="644"/>
      <c r="CX78" s="644"/>
      <c r="CY78" s="644"/>
      <c r="CZ78" s="644"/>
      <c r="DA78" s="644"/>
      <c r="DB78" s="644"/>
      <c r="DC78" s="644"/>
      <c r="DD78" s="644"/>
      <c r="DE78" s="644"/>
      <c r="DF78" s="644"/>
      <c r="DG78" s="644"/>
      <c r="DH78" s="644"/>
      <c r="DI78" s="644"/>
      <c r="DJ78" s="644"/>
      <c r="DK78" s="644"/>
      <c r="DL78" s="644"/>
      <c r="DM78" s="644"/>
      <c r="DN78" s="644"/>
      <c r="DO78" s="644"/>
      <c r="DP78" s="644"/>
      <c r="DQ78" s="644"/>
      <c r="DR78" s="644"/>
      <c r="DS78" s="644"/>
      <c r="DT78" s="644"/>
      <c r="DU78" s="644"/>
      <c r="DV78" s="644"/>
      <c r="DW78" s="644"/>
      <c r="DX78" s="644"/>
      <c r="DY78" s="644"/>
      <c r="DZ78" s="644"/>
      <c r="EA78" s="644"/>
      <c r="EB78" s="644"/>
      <c r="EC78" s="644"/>
      <c r="ED78" s="644"/>
      <c r="EE78" s="644"/>
      <c r="EF78" s="644"/>
      <c r="EG78" s="644"/>
      <c r="EH78" s="644"/>
      <c r="EI78" s="644"/>
      <c r="EJ78" s="644"/>
      <c r="EK78" s="644"/>
      <c r="EL78" s="644"/>
      <c r="EM78" s="644"/>
      <c r="EN78" s="644"/>
      <c r="EO78" s="644"/>
      <c r="EP78" s="644"/>
      <c r="EQ78" s="644"/>
      <c r="ER78" s="644"/>
      <c r="ES78" s="644"/>
      <c r="ET78" s="644"/>
      <c r="EU78" s="644"/>
      <c r="EV78" s="644"/>
      <c r="EW78" s="644"/>
      <c r="EX78" s="644"/>
      <c r="EY78" s="644"/>
      <c r="EZ78" s="644"/>
      <c r="FA78" s="644"/>
      <c r="FB78" s="644"/>
      <c r="FC78" s="644"/>
      <c r="FD78" s="644"/>
      <c r="FE78" s="644"/>
      <c r="FF78" s="644"/>
      <c r="FG78" s="644"/>
      <c r="FH78" s="644"/>
      <c r="FI78" s="644"/>
      <c r="FJ78" s="644"/>
      <c r="FK78" s="644"/>
      <c r="FL78" s="644"/>
      <c r="FM78" s="644"/>
      <c r="FN78" s="644"/>
      <c r="FO78" s="644"/>
      <c r="FP78" s="644"/>
      <c r="FQ78" s="644"/>
      <c r="FR78" s="644"/>
      <c r="FS78" s="644"/>
      <c r="FT78" s="644"/>
      <c r="FU78" s="644"/>
      <c r="FV78" s="644"/>
      <c r="FW78" s="644"/>
      <c r="FX78" s="644"/>
      <c r="FY78" s="644"/>
      <c r="FZ78" s="644"/>
      <c r="GA78" s="644"/>
      <c r="GB78" s="644"/>
      <c r="GC78" s="644"/>
      <c r="GD78" s="644"/>
      <c r="GE78" s="644"/>
      <c r="GF78" s="644"/>
      <c r="GG78" s="644"/>
      <c r="GH78" s="644"/>
      <c r="GI78" s="644"/>
      <c r="GJ78" s="644"/>
      <c r="GK78" s="644"/>
      <c r="GL78" s="644"/>
      <c r="GM78" s="644"/>
      <c r="GN78" s="644"/>
      <c r="GO78" s="644"/>
      <c r="GP78" s="644"/>
      <c r="GQ78" s="644"/>
      <c r="GR78" s="644"/>
      <c r="GS78" s="644"/>
      <c r="GT78" s="644"/>
      <c r="GU78" s="644"/>
      <c r="GV78" s="644"/>
      <c r="GW78" s="644"/>
      <c r="GX78" s="644"/>
      <c r="GY78" s="644"/>
      <c r="GZ78" s="644"/>
      <c r="HA78" s="644"/>
      <c r="HB78" s="644"/>
      <c r="HC78" s="644"/>
      <c r="HD78" s="644"/>
      <c r="HE78" s="644"/>
      <c r="HF78" s="644"/>
      <c r="HG78" s="644"/>
      <c r="HH78" s="644"/>
      <c r="HI78" s="644"/>
      <c r="HJ78" s="644"/>
      <c r="HK78" s="644"/>
      <c r="HL78" s="644"/>
      <c r="HM78" s="644"/>
      <c r="HN78" s="644"/>
      <c r="HO78" s="644"/>
      <c r="HP78" s="644"/>
      <c r="HQ78" s="644"/>
      <c r="HR78" s="644"/>
      <c r="HS78" s="644"/>
      <c r="HT78" s="644"/>
      <c r="HU78" s="644"/>
      <c r="HV78" s="644"/>
      <c r="HW78" s="644"/>
      <c r="HX78" s="644"/>
      <c r="HY78" s="644"/>
      <c r="HZ78" s="644"/>
      <c r="IA78" s="644"/>
      <c r="IB78" s="644"/>
      <c r="IC78" s="644"/>
      <c r="ID78" s="644"/>
      <c r="IE78" s="644"/>
      <c r="IF78" s="644"/>
      <c r="IG78" s="644"/>
      <c r="IH78" s="644"/>
      <c r="II78" s="644"/>
      <c r="IJ78" s="644"/>
    </row>
    <row r="79" spans="1:244" s="19" customFormat="1" ht="62.25">
      <c r="A79" s="33" t="s">
        <v>75</v>
      </c>
      <c r="B79" s="129" t="s">
        <v>69</v>
      </c>
      <c r="C79" s="129" t="s">
        <v>86</v>
      </c>
      <c r="D79" s="139" t="s">
        <v>130</v>
      </c>
      <c r="E79" s="140" t="s">
        <v>228</v>
      </c>
      <c r="F79" s="129" t="s">
        <v>70</v>
      </c>
      <c r="G79" s="201">
        <v>112126</v>
      </c>
      <c r="H79" s="201">
        <v>117305</v>
      </c>
      <c r="I79" s="201">
        <v>121540</v>
      </c>
      <c r="J79" s="644"/>
      <c r="K79" s="644"/>
      <c r="L79" s="644"/>
      <c r="M79" s="644"/>
      <c r="N79" s="644"/>
      <c r="O79" s="644"/>
      <c r="P79" s="644"/>
      <c r="Q79" s="644"/>
      <c r="R79" s="644"/>
      <c r="S79" s="644"/>
      <c r="T79" s="644"/>
      <c r="U79" s="644"/>
      <c r="V79" s="644"/>
      <c r="W79" s="644"/>
      <c r="X79" s="644"/>
      <c r="Y79" s="644"/>
      <c r="Z79" s="644"/>
      <c r="AA79" s="644"/>
      <c r="AB79" s="644"/>
      <c r="AC79" s="644"/>
      <c r="AD79" s="644"/>
      <c r="AE79" s="644"/>
      <c r="AF79" s="644"/>
      <c r="AG79" s="644"/>
      <c r="AH79" s="644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</row>
    <row r="80" spans="1:244" s="19" customFormat="1" ht="30.75">
      <c r="A80" s="652" t="s">
        <v>87</v>
      </c>
      <c r="B80" s="653" t="s">
        <v>86</v>
      </c>
      <c r="C80" s="653"/>
      <c r="D80" s="654"/>
      <c r="E80" s="655"/>
      <c r="F80" s="653"/>
      <c r="G80" s="656">
        <f>G86</f>
        <v>2500</v>
      </c>
      <c r="H80" s="656">
        <f>H86</f>
        <v>1000</v>
      </c>
      <c r="I80" s="656">
        <f>I86</f>
        <v>1000</v>
      </c>
      <c r="J80" s="644"/>
      <c r="K80" s="644"/>
      <c r="L80" s="644"/>
      <c r="M80" s="644"/>
      <c r="N80" s="644"/>
      <c r="O80" s="644"/>
      <c r="P80" s="644"/>
      <c r="Q80" s="644"/>
      <c r="R80" s="644"/>
      <c r="S80" s="644"/>
      <c r="T80" s="644"/>
      <c r="U80" s="644"/>
      <c r="V80" s="644"/>
      <c r="W80" s="644"/>
      <c r="X80" s="644"/>
      <c r="Y80" s="644"/>
      <c r="Z80" s="644"/>
      <c r="AA80" s="644"/>
      <c r="AB80" s="644"/>
      <c r="AC80" s="644"/>
      <c r="AD80" s="644"/>
      <c r="AE80" s="644"/>
      <c r="AF80" s="644"/>
      <c r="AG80" s="644"/>
      <c r="AH80" s="644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</row>
    <row r="81" spans="1:244" s="19" customFormat="1" ht="36" customHeight="1">
      <c r="A81" s="355" t="s">
        <v>548</v>
      </c>
      <c r="B81" s="377" t="s">
        <v>86</v>
      </c>
      <c r="C81" s="377" t="s">
        <v>204</v>
      </c>
      <c r="D81" s="171"/>
      <c r="E81" s="172"/>
      <c r="F81" s="377"/>
      <c r="G81" s="549">
        <f>G86</f>
        <v>2500</v>
      </c>
      <c r="H81" s="549">
        <f>H86</f>
        <v>1000</v>
      </c>
      <c r="I81" s="549">
        <f>I86</f>
        <v>1000</v>
      </c>
      <c r="J81" s="644"/>
      <c r="K81" s="644"/>
      <c r="L81" s="644"/>
      <c r="M81" s="644"/>
      <c r="N81" s="644"/>
      <c r="O81" s="644"/>
      <c r="P81" s="644"/>
      <c r="Q81" s="644"/>
      <c r="R81" s="644"/>
      <c r="S81" s="644"/>
      <c r="T81" s="644"/>
      <c r="U81" s="644"/>
      <c r="V81" s="644"/>
      <c r="W81" s="644"/>
      <c r="X81" s="644"/>
      <c r="Y81" s="644"/>
      <c r="Z81" s="644"/>
      <c r="AA81" s="644"/>
      <c r="AB81" s="644"/>
      <c r="AC81" s="644"/>
      <c r="AD81" s="644"/>
      <c r="AE81" s="644"/>
      <c r="AF81" s="644"/>
      <c r="AG81" s="644"/>
      <c r="AH81" s="644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</row>
    <row r="82" spans="1:244" s="19" customFormat="1" ht="96" customHeight="1">
      <c r="A82" s="489" t="s">
        <v>428</v>
      </c>
      <c r="B82" s="490" t="s">
        <v>86</v>
      </c>
      <c r="C82" s="490" t="s">
        <v>204</v>
      </c>
      <c r="D82" s="266" t="s">
        <v>114</v>
      </c>
      <c r="E82" s="265" t="s">
        <v>210</v>
      </c>
      <c r="F82" s="490"/>
      <c r="G82" s="550">
        <f>G86</f>
        <v>2500</v>
      </c>
      <c r="H82" s="550">
        <f>H86</f>
        <v>1000</v>
      </c>
      <c r="I82" s="550">
        <f>I86</f>
        <v>1000</v>
      </c>
      <c r="J82" s="644"/>
      <c r="K82" s="644"/>
      <c r="L82" s="644"/>
      <c r="M82" s="644"/>
      <c r="N82" s="644"/>
      <c r="O82" s="644"/>
      <c r="P82" s="644"/>
      <c r="Q82" s="644"/>
      <c r="R82" s="644"/>
      <c r="S82" s="644"/>
      <c r="T82" s="644"/>
      <c r="U82" s="644"/>
      <c r="V82" s="644"/>
      <c r="W82" s="644"/>
      <c r="X82" s="644"/>
      <c r="Y82" s="644"/>
      <c r="Z82" s="644"/>
      <c r="AA82" s="644"/>
      <c r="AB82" s="644"/>
      <c r="AC82" s="644"/>
      <c r="AD82" s="644"/>
      <c r="AE82" s="644"/>
      <c r="AF82" s="644"/>
      <c r="AG82" s="644"/>
      <c r="AH82" s="644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</row>
    <row r="83" spans="1:244" s="19" customFormat="1" ht="126" customHeight="1">
      <c r="A83" s="240" t="s">
        <v>427</v>
      </c>
      <c r="B83" s="129" t="s">
        <v>86</v>
      </c>
      <c r="C83" s="129" t="s">
        <v>204</v>
      </c>
      <c r="D83" s="139" t="s">
        <v>115</v>
      </c>
      <c r="E83" s="140" t="s">
        <v>210</v>
      </c>
      <c r="F83" s="129"/>
      <c r="G83" s="218">
        <f>G86</f>
        <v>2500</v>
      </c>
      <c r="H83" s="218">
        <f>H86</f>
        <v>1000</v>
      </c>
      <c r="I83" s="218">
        <f>I86</f>
        <v>1000</v>
      </c>
      <c r="J83" s="644"/>
      <c r="K83" s="644"/>
      <c r="L83" s="644"/>
      <c r="M83" s="644"/>
      <c r="N83" s="644"/>
      <c r="O83" s="644"/>
      <c r="P83" s="644"/>
      <c r="Q83" s="644"/>
      <c r="R83" s="644"/>
      <c r="S83" s="644"/>
      <c r="T83" s="644"/>
      <c r="U83" s="644"/>
      <c r="V83" s="644"/>
      <c r="W83" s="644"/>
      <c r="X83" s="644"/>
      <c r="Y83" s="644"/>
      <c r="Z83" s="644"/>
      <c r="AA83" s="644"/>
      <c r="AB83" s="644"/>
      <c r="AC83" s="644"/>
      <c r="AD83" s="644"/>
      <c r="AE83" s="644"/>
      <c r="AF83" s="644"/>
      <c r="AG83" s="644"/>
      <c r="AH83" s="644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</row>
    <row r="84" spans="1:244" s="19" customFormat="1" ht="46.5">
      <c r="A84" s="240" t="s">
        <v>254</v>
      </c>
      <c r="B84" s="129" t="s">
        <v>86</v>
      </c>
      <c r="C84" s="129" t="s">
        <v>204</v>
      </c>
      <c r="D84" s="139" t="s">
        <v>115</v>
      </c>
      <c r="E84" s="140" t="s">
        <v>214</v>
      </c>
      <c r="F84" s="129"/>
      <c r="G84" s="218">
        <f>G86</f>
        <v>2500</v>
      </c>
      <c r="H84" s="218">
        <f>H86</f>
        <v>1000</v>
      </c>
      <c r="I84" s="218">
        <f>I86</f>
        <v>1000</v>
      </c>
      <c r="J84" s="644"/>
      <c r="K84" s="644"/>
      <c r="L84" s="644"/>
      <c r="M84" s="644"/>
      <c r="N84" s="644"/>
      <c r="O84" s="644"/>
      <c r="P84" s="644"/>
      <c r="Q84" s="644"/>
      <c r="R84" s="644"/>
      <c r="S84" s="644"/>
      <c r="T84" s="644"/>
      <c r="U84" s="644"/>
      <c r="V84" s="644"/>
      <c r="W84" s="644"/>
      <c r="X84" s="644"/>
      <c r="Y84" s="644"/>
      <c r="Z84" s="644"/>
      <c r="AA84" s="644"/>
      <c r="AB84" s="644"/>
      <c r="AC84" s="644"/>
      <c r="AD84" s="644"/>
      <c r="AE84" s="644"/>
      <c r="AF84" s="644"/>
      <c r="AG84" s="644"/>
      <c r="AH84" s="644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</row>
    <row r="85" spans="1:244" s="19" customFormat="1" ht="46.5">
      <c r="A85" s="33" t="s">
        <v>255</v>
      </c>
      <c r="B85" s="130" t="s">
        <v>86</v>
      </c>
      <c r="C85" s="129" t="s">
        <v>204</v>
      </c>
      <c r="D85" s="139" t="s">
        <v>115</v>
      </c>
      <c r="E85" s="140" t="s">
        <v>437</v>
      </c>
      <c r="F85" s="129"/>
      <c r="G85" s="218">
        <f>G86</f>
        <v>2500</v>
      </c>
      <c r="H85" s="218">
        <f>H86</f>
        <v>1000</v>
      </c>
      <c r="I85" s="218">
        <f>I86</f>
        <v>1000</v>
      </c>
      <c r="J85" s="644"/>
      <c r="K85" s="644"/>
      <c r="L85" s="644"/>
      <c r="M85" s="644"/>
      <c r="N85" s="644"/>
      <c r="O85" s="644"/>
      <c r="P85" s="644"/>
      <c r="Q85" s="644"/>
      <c r="R85" s="644"/>
      <c r="S85" s="644"/>
      <c r="T85" s="644"/>
      <c r="U85" s="644"/>
      <c r="V85" s="644"/>
      <c r="W85" s="644"/>
      <c r="X85" s="644"/>
      <c r="Y85" s="644"/>
      <c r="Z85" s="644"/>
      <c r="AA85" s="644"/>
      <c r="AB85" s="644"/>
      <c r="AC85" s="644"/>
      <c r="AD85" s="644"/>
      <c r="AE85" s="644"/>
      <c r="AF85" s="644"/>
      <c r="AG85" s="644"/>
      <c r="AH85" s="644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</row>
    <row r="86" spans="1:244" s="19" customFormat="1" ht="30.75">
      <c r="A86" s="33" t="s">
        <v>76</v>
      </c>
      <c r="B86" s="130" t="s">
        <v>86</v>
      </c>
      <c r="C86" s="129" t="s">
        <v>204</v>
      </c>
      <c r="D86" s="139" t="s">
        <v>115</v>
      </c>
      <c r="E86" s="140" t="s">
        <v>437</v>
      </c>
      <c r="F86" s="129" t="s">
        <v>77</v>
      </c>
      <c r="G86" s="201">
        <v>2500</v>
      </c>
      <c r="H86" s="201">
        <v>1000</v>
      </c>
      <c r="I86" s="201">
        <v>1000</v>
      </c>
      <c r="J86" s="644"/>
      <c r="K86" s="644"/>
      <c r="L86" s="644"/>
      <c r="M86" s="644"/>
      <c r="N86" s="644"/>
      <c r="O86" s="644"/>
      <c r="P86" s="644"/>
      <c r="Q86" s="644"/>
      <c r="R86" s="644"/>
      <c r="S86" s="644"/>
      <c r="T86" s="644"/>
      <c r="U86" s="644"/>
      <c r="V86" s="644"/>
      <c r="W86" s="644"/>
      <c r="X86" s="644"/>
      <c r="Y86" s="644"/>
      <c r="Z86" s="644"/>
      <c r="AA86" s="644"/>
      <c r="AB86" s="644"/>
      <c r="AC86" s="644"/>
      <c r="AD86" s="644"/>
      <c r="AE86" s="644"/>
      <c r="AF86" s="644"/>
      <c r="AG86" s="644"/>
      <c r="AH86" s="644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</row>
    <row r="87" spans="1:245" s="13" customFormat="1" ht="18">
      <c r="A87" s="102" t="s">
        <v>89</v>
      </c>
      <c r="B87" s="110" t="s">
        <v>74</v>
      </c>
      <c r="C87" s="142"/>
      <c r="D87" s="142"/>
      <c r="E87" s="143"/>
      <c r="F87" s="114"/>
      <c r="G87" s="198">
        <f>+G88+G96</f>
        <v>1249289</v>
      </c>
      <c r="H87" s="198">
        <f>+H88+H96</f>
        <v>2000</v>
      </c>
      <c r="I87" s="198">
        <f>+I88+I96</f>
        <v>2000</v>
      </c>
      <c r="J87" s="644"/>
      <c r="K87" s="644"/>
      <c r="L87" s="644"/>
      <c r="M87" s="644"/>
      <c r="N87" s="644"/>
      <c r="O87" s="644"/>
      <c r="P87" s="644"/>
      <c r="Q87" s="644"/>
      <c r="R87" s="644"/>
      <c r="S87" s="644"/>
      <c r="T87" s="644"/>
      <c r="U87" s="644"/>
      <c r="V87" s="644"/>
      <c r="W87" s="644"/>
      <c r="X87" s="644"/>
      <c r="Y87" s="644"/>
      <c r="Z87" s="644"/>
      <c r="AA87" s="644"/>
      <c r="AB87" s="644"/>
      <c r="AC87" s="644"/>
      <c r="AD87" s="644"/>
      <c r="AE87" s="644"/>
      <c r="AF87" s="644"/>
      <c r="AG87" s="644"/>
      <c r="AH87" s="644"/>
      <c r="AI87" s="644"/>
      <c r="AJ87" s="644"/>
      <c r="AK87" s="644"/>
      <c r="AL87" s="644"/>
      <c r="AM87" s="644"/>
      <c r="AN87" s="644"/>
      <c r="AO87" s="644"/>
      <c r="AP87" s="644"/>
      <c r="AQ87" s="644"/>
      <c r="AR87" s="644"/>
      <c r="AS87" s="644"/>
      <c r="AT87" s="644"/>
      <c r="AU87" s="644"/>
      <c r="AV87" s="644"/>
      <c r="AW87" s="644"/>
      <c r="AX87" s="644"/>
      <c r="AY87" s="644"/>
      <c r="AZ87" s="644"/>
      <c r="BA87" s="644"/>
      <c r="BB87" s="644"/>
      <c r="BC87" s="644"/>
      <c r="BD87" s="644"/>
      <c r="BE87" s="644"/>
      <c r="BF87" s="644"/>
      <c r="BG87" s="644"/>
      <c r="BH87" s="644"/>
      <c r="BI87" s="644"/>
      <c r="BJ87" s="644"/>
      <c r="BK87" s="644"/>
      <c r="BL87" s="644"/>
      <c r="BM87" s="644"/>
      <c r="BN87" s="644"/>
      <c r="BO87" s="644"/>
      <c r="BP87" s="644"/>
      <c r="BQ87" s="644"/>
      <c r="BR87" s="644"/>
      <c r="BS87" s="644"/>
      <c r="BT87" s="644"/>
      <c r="BU87" s="644"/>
      <c r="BV87" s="644"/>
      <c r="BW87" s="644"/>
      <c r="BX87" s="644"/>
      <c r="BY87" s="644"/>
      <c r="BZ87" s="644"/>
      <c r="CA87" s="644"/>
      <c r="CB87" s="644"/>
      <c r="CC87" s="644"/>
      <c r="CD87" s="644"/>
      <c r="CE87" s="644"/>
      <c r="CF87" s="644"/>
      <c r="CG87" s="644"/>
      <c r="CH87" s="644"/>
      <c r="CI87" s="644"/>
      <c r="CJ87" s="644"/>
      <c r="CK87" s="644"/>
      <c r="CL87" s="644"/>
      <c r="CM87" s="644"/>
      <c r="CN87" s="644"/>
      <c r="CO87" s="644"/>
      <c r="CP87" s="644"/>
      <c r="CQ87" s="644"/>
      <c r="CR87" s="644"/>
      <c r="CS87" s="644"/>
      <c r="CT87" s="644"/>
      <c r="CU87" s="644"/>
      <c r="CV87" s="644"/>
      <c r="CW87" s="644"/>
      <c r="CX87" s="644"/>
      <c r="CY87" s="644"/>
      <c r="CZ87" s="644"/>
      <c r="DA87" s="644"/>
      <c r="DB87" s="644"/>
      <c r="DC87" s="644"/>
      <c r="DD87" s="644"/>
      <c r="DE87" s="644"/>
      <c r="DF87" s="644"/>
      <c r="DG87" s="644"/>
      <c r="DH87" s="644"/>
      <c r="DI87" s="644"/>
      <c r="DJ87" s="644"/>
      <c r="DK87" s="644"/>
      <c r="DL87" s="644"/>
      <c r="DM87" s="644"/>
      <c r="DN87" s="644"/>
      <c r="DO87" s="644"/>
      <c r="DP87" s="644"/>
      <c r="DQ87" s="644"/>
      <c r="DR87" s="644"/>
      <c r="DS87" s="644"/>
      <c r="DT87" s="644"/>
      <c r="DU87" s="644"/>
      <c r="DV87" s="644"/>
      <c r="DW87" s="644"/>
      <c r="DX87" s="644"/>
      <c r="DY87" s="644"/>
      <c r="DZ87" s="644"/>
      <c r="EA87" s="644"/>
      <c r="EB87" s="644"/>
      <c r="EC87" s="644"/>
      <c r="ED87" s="644"/>
      <c r="EE87" s="644"/>
      <c r="EF87" s="644"/>
      <c r="EG87" s="644"/>
      <c r="EH87" s="644"/>
      <c r="EI87" s="644"/>
      <c r="EJ87" s="644"/>
      <c r="EK87" s="644"/>
      <c r="EL87" s="644"/>
      <c r="EM87" s="644"/>
      <c r="EN87" s="644"/>
      <c r="EO87" s="644"/>
      <c r="EP87" s="644"/>
      <c r="EQ87" s="644"/>
      <c r="ER87" s="644"/>
      <c r="ES87" s="644"/>
      <c r="ET87" s="644"/>
      <c r="EU87" s="644"/>
      <c r="EV87" s="644"/>
      <c r="EW87" s="644"/>
      <c r="EX87" s="644"/>
      <c r="EY87" s="644"/>
      <c r="EZ87" s="644"/>
      <c r="FA87" s="644"/>
      <c r="FB87" s="644"/>
      <c r="FC87" s="644"/>
      <c r="FD87" s="644"/>
      <c r="FE87" s="644"/>
      <c r="FF87" s="644"/>
      <c r="FG87" s="644"/>
      <c r="FH87" s="644"/>
      <c r="FI87" s="644"/>
      <c r="FJ87" s="644"/>
      <c r="FK87" s="644"/>
      <c r="FL87" s="644"/>
      <c r="FM87" s="644"/>
      <c r="FN87" s="644"/>
      <c r="FO87" s="644"/>
      <c r="FP87" s="644"/>
      <c r="FQ87" s="644"/>
      <c r="FR87" s="644"/>
      <c r="FS87" s="644"/>
      <c r="FT87" s="644"/>
      <c r="FU87" s="644"/>
      <c r="FV87" s="644"/>
      <c r="FW87" s="644"/>
      <c r="FX87" s="644"/>
      <c r="FY87" s="644"/>
      <c r="FZ87" s="644"/>
      <c r="GA87" s="644"/>
      <c r="GB87" s="644"/>
      <c r="GC87" s="644"/>
      <c r="GD87" s="644"/>
      <c r="GE87" s="644"/>
      <c r="GF87" s="644"/>
      <c r="GG87" s="644"/>
      <c r="GH87" s="644"/>
      <c r="GI87" s="644"/>
      <c r="GJ87" s="644"/>
      <c r="GK87" s="644"/>
      <c r="GL87" s="644"/>
      <c r="GM87" s="644"/>
      <c r="GN87" s="644"/>
      <c r="GO87" s="644"/>
      <c r="GP87" s="644"/>
      <c r="GQ87" s="644"/>
      <c r="GR87" s="644"/>
      <c r="GS87" s="644"/>
      <c r="GT87" s="644"/>
      <c r="GU87" s="644"/>
      <c r="GV87" s="644"/>
      <c r="GW87" s="644"/>
      <c r="GX87" s="644"/>
      <c r="GY87" s="644"/>
      <c r="GZ87" s="644"/>
      <c r="HA87" s="644"/>
      <c r="HB87" s="644"/>
      <c r="HC87" s="644"/>
      <c r="HD87" s="644"/>
      <c r="HE87" s="644"/>
      <c r="HF87" s="644"/>
      <c r="HG87" s="644"/>
      <c r="HH87" s="644"/>
      <c r="HI87" s="644"/>
      <c r="HJ87" s="644"/>
      <c r="HK87" s="644"/>
      <c r="HL87" s="644"/>
      <c r="HM87" s="644"/>
      <c r="HN87" s="644"/>
      <c r="HO87" s="644"/>
      <c r="HP87" s="644"/>
      <c r="HQ87" s="644"/>
      <c r="HR87" s="644"/>
      <c r="HS87" s="644"/>
      <c r="HT87" s="644"/>
      <c r="HU87" s="644"/>
      <c r="HV87" s="644"/>
      <c r="HW87" s="644"/>
      <c r="HX87" s="644"/>
      <c r="HY87" s="644"/>
      <c r="HZ87" s="644"/>
      <c r="IA87" s="644"/>
      <c r="IB87" s="644"/>
      <c r="IC87" s="644"/>
      <c r="ID87" s="644"/>
      <c r="IE87" s="644"/>
      <c r="IF87" s="644"/>
      <c r="IG87" s="644"/>
      <c r="IH87" s="644"/>
      <c r="II87" s="644"/>
      <c r="IJ87" s="644"/>
      <c r="IK87" s="644"/>
    </row>
    <row r="88" spans="1:245" s="13" customFormat="1" ht="18">
      <c r="A88" s="108" t="s">
        <v>274</v>
      </c>
      <c r="B88" s="144" t="s">
        <v>74</v>
      </c>
      <c r="C88" s="145" t="s">
        <v>88</v>
      </c>
      <c r="D88" s="146"/>
      <c r="E88" s="147"/>
      <c r="F88" s="148"/>
      <c r="G88" s="502">
        <f>SUM(G89)</f>
        <v>1116326</v>
      </c>
      <c r="H88" s="502">
        <f aca="true" t="shared" si="10" ref="H88:I90">SUM(H89)</f>
        <v>0</v>
      </c>
      <c r="I88" s="502">
        <f t="shared" si="10"/>
        <v>0</v>
      </c>
      <c r="J88" s="644"/>
      <c r="K88" s="644"/>
      <c r="L88" s="644"/>
      <c r="M88" s="644"/>
      <c r="N88" s="644"/>
      <c r="O88" s="644"/>
      <c r="P88" s="644"/>
      <c r="Q88" s="644"/>
      <c r="R88" s="644"/>
      <c r="S88" s="644"/>
      <c r="T88" s="644"/>
      <c r="U88" s="644"/>
      <c r="V88" s="644"/>
      <c r="W88" s="644"/>
      <c r="X88" s="644"/>
      <c r="Y88" s="644"/>
      <c r="Z88" s="644"/>
      <c r="AA88" s="644"/>
      <c r="AB88" s="644"/>
      <c r="AC88" s="644"/>
      <c r="AD88" s="644"/>
      <c r="AE88" s="644"/>
      <c r="AF88" s="644"/>
      <c r="AG88" s="644"/>
      <c r="AH88" s="644"/>
      <c r="AI88" s="644"/>
      <c r="AJ88" s="644"/>
      <c r="AK88" s="644"/>
      <c r="AL88" s="644"/>
      <c r="AM88" s="644"/>
      <c r="AN88" s="644"/>
      <c r="AO88" s="644"/>
      <c r="AP88" s="644"/>
      <c r="AQ88" s="644"/>
      <c r="AR88" s="644"/>
      <c r="AS88" s="644"/>
      <c r="AT88" s="644"/>
      <c r="AU88" s="644"/>
      <c r="AV88" s="644"/>
      <c r="AW88" s="644"/>
      <c r="AX88" s="644"/>
      <c r="AY88" s="644"/>
      <c r="AZ88" s="644"/>
      <c r="BA88" s="644"/>
      <c r="BB88" s="644"/>
      <c r="BC88" s="644"/>
      <c r="BD88" s="644"/>
      <c r="BE88" s="644"/>
      <c r="BF88" s="644"/>
      <c r="BG88" s="644"/>
      <c r="BH88" s="644"/>
      <c r="BI88" s="644"/>
      <c r="BJ88" s="644"/>
      <c r="BK88" s="644"/>
      <c r="BL88" s="644"/>
      <c r="BM88" s="644"/>
      <c r="BN88" s="644"/>
      <c r="BO88" s="644"/>
      <c r="BP88" s="644"/>
      <c r="BQ88" s="644"/>
      <c r="BR88" s="644"/>
      <c r="BS88" s="644"/>
      <c r="BT88" s="644"/>
      <c r="BU88" s="644"/>
      <c r="BV88" s="644"/>
      <c r="BW88" s="644"/>
      <c r="BX88" s="644"/>
      <c r="BY88" s="644"/>
      <c r="BZ88" s="644"/>
      <c r="CA88" s="644"/>
      <c r="CB88" s="644"/>
      <c r="CC88" s="644"/>
      <c r="CD88" s="644"/>
      <c r="CE88" s="644"/>
      <c r="CF88" s="644"/>
      <c r="CG88" s="644"/>
      <c r="CH88" s="644"/>
      <c r="CI88" s="644"/>
      <c r="CJ88" s="644"/>
      <c r="CK88" s="644"/>
      <c r="CL88" s="644"/>
      <c r="CM88" s="644"/>
      <c r="CN88" s="644"/>
      <c r="CO88" s="644"/>
      <c r="CP88" s="644"/>
      <c r="CQ88" s="644"/>
      <c r="CR88" s="644"/>
      <c r="CS88" s="644"/>
      <c r="CT88" s="644"/>
      <c r="CU88" s="644"/>
      <c r="CV88" s="644"/>
      <c r="CW88" s="644"/>
      <c r="CX88" s="644"/>
      <c r="CY88" s="644"/>
      <c r="CZ88" s="644"/>
      <c r="DA88" s="644"/>
      <c r="DB88" s="644"/>
      <c r="DC88" s="644"/>
      <c r="DD88" s="644"/>
      <c r="DE88" s="644"/>
      <c r="DF88" s="644"/>
      <c r="DG88" s="644"/>
      <c r="DH88" s="644"/>
      <c r="DI88" s="644"/>
      <c r="DJ88" s="644"/>
      <c r="DK88" s="644"/>
      <c r="DL88" s="644"/>
      <c r="DM88" s="644"/>
      <c r="DN88" s="644"/>
      <c r="DO88" s="644"/>
      <c r="DP88" s="644"/>
      <c r="DQ88" s="644"/>
      <c r="DR88" s="644"/>
      <c r="DS88" s="644"/>
      <c r="DT88" s="644"/>
      <c r="DU88" s="644"/>
      <c r="DV88" s="644"/>
      <c r="DW88" s="644"/>
      <c r="DX88" s="644"/>
      <c r="DY88" s="644"/>
      <c r="DZ88" s="644"/>
      <c r="EA88" s="644"/>
      <c r="EB88" s="644"/>
      <c r="EC88" s="644"/>
      <c r="ED88" s="644"/>
      <c r="EE88" s="644"/>
      <c r="EF88" s="644"/>
      <c r="EG88" s="644"/>
      <c r="EH88" s="644"/>
      <c r="EI88" s="644"/>
      <c r="EJ88" s="644"/>
      <c r="EK88" s="644"/>
      <c r="EL88" s="644"/>
      <c r="EM88" s="644"/>
      <c r="EN88" s="644"/>
      <c r="EO88" s="644"/>
      <c r="EP88" s="644"/>
      <c r="EQ88" s="644"/>
      <c r="ER88" s="644"/>
      <c r="ES88" s="644"/>
      <c r="ET88" s="644"/>
      <c r="EU88" s="644"/>
      <c r="EV88" s="644"/>
      <c r="EW88" s="644"/>
      <c r="EX88" s="644"/>
      <c r="EY88" s="644"/>
      <c r="EZ88" s="644"/>
      <c r="FA88" s="644"/>
      <c r="FB88" s="644"/>
      <c r="FC88" s="644"/>
      <c r="FD88" s="644"/>
      <c r="FE88" s="644"/>
      <c r="FF88" s="644"/>
      <c r="FG88" s="644"/>
      <c r="FH88" s="644"/>
      <c r="FI88" s="644"/>
      <c r="FJ88" s="644"/>
      <c r="FK88" s="644"/>
      <c r="FL88" s="644"/>
      <c r="FM88" s="644"/>
      <c r="FN88" s="644"/>
      <c r="FO88" s="644"/>
      <c r="FP88" s="644"/>
      <c r="FQ88" s="644"/>
      <c r="FR88" s="644"/>
      <c r="FS88" s="644"/>
      <c r="FT88" s="644"/>
      <c r="FU88" s="644"/>
      <c r="FV88" s="644"/>
      <c r="FW88" s="644"/>
      <c r="FX88" s="644"/>
      <c r="FY88" s="644"/>
      <c r="FZ88" s="644"/>
      <c r="GA88" s="644"/>
      <c r="GB88" s="644"/>
      <c r="GC88" s="644"/>
      <c r="GD88" s="644"/>
      <c r="GE88" s="644"/>
      <c r="GF88" s="644"/>
      <c r="GG88" s="644"/>
      <c r="GH88" s="644"/>
      <c r="GI88" s="644"/>
      <c r="GJ88" s="644"/>
      <c r="GK88" s="644"/>
      <c r="GL88" s="644"/>
      <c r="GM88" s="644"/>
      <c r="GN88" s="644"/>
      <c r="GO88" s="644"/>
      <c r="GP88" s="644"/>
      <c r="GQ88" s="644"/>
      <c r="GR88" s="644"/>
      <c r="GS88" s="644"/>
      <c r="GT88" s="644"/>
      <c r="GU88" s="644"/>
      <c r="GV88" s="644"/>
      <c r="GW88" s="644"/>
      <c r="GX88" s="644"/>
      <c r="GY88" s="644"/>
      <c r="GZ88" s="644"/>
      <c r="HA88" s="644"/>
      <c r="HB88" s="644"/>
      <c r="HC88" s="644"/>
      <c r="HD88" s="644"/>
      <c r="HE88" s="644"/>
      <c r="HF88" s="644"/>
      <c r="HG88" s="644"/>
      <c r="HH88" s="644"/>
      <c r="HI88" s="644"/>
      <c r="HJ88" s="644"/>
      <c r="HK88" s="644"/>
      <c r="HL88" s="644"/>
      <c r="HM88" s="644"/>
      <c r="HN88" s="644"/>
      <c r="HO88" s="644"/>
      <c r="HP88" s="644"/>
      <c r="HQ88" s="644"/>
      <c r="HR88" s="644"/>
      <c r="HS88" s="644"/>
      <c r="HT88" s="644"/>
      <c r="HU88" s="644"/>
      <c r="HV88" s="644"/>
      <c r="HW88" s="644"/>
      <c r="HX88" s="644"/>
      <c r="HY88" s="644"/>
      <c r="HZ88" s="644"/>
      <c r="IA88" s="644"/>
      <c r="IB88" s="644"/>
      <c r="IC88" s="644"/>
      <c r="ID88" s="644"/>
      <c r="IE88" s="644"/>
      <c r="IF88" s="644"/>
      <c r="IG88" s="644"/>
      <c r="IH88" s="644"/>
      <c r="II88" s="644"/>
      <c r="IJ88" s="644"/>
      <c r="IK88" s="644"/>
    </row>
    <row r="89" spans="1:9" s="14" customFormat="1" ht="80.25" customHeight="1">
      <c r="A89" s="491" t="s">
        <v>367</v>
      </c>
      <c r="B89" s="481" t="s">
        <v>74</v>
      </c>
      <c r="C89" s="482" t="s">
        <v>88</v>
      </c>
      <c r="D89" s="612" t="s">
        <v>275</v>
      </c>
      <c r="E89" s="657" t="s">
        <v>210</v>
      </c>
      <c r="F89" s="484"/>
      <c r="G89" s="289">
        <f>SUM(G90)</f>
        <v>1116326</v>
      </c>
      <c r="H89" s="289">
        <f t="shared" si="10"/>
        <v>0</v>
      </c>
      <c r="I89" s="289">
        <f t="shared" si="10"/>
        <v>0</v>
      </c>
    </row>
    <row r="90" spans="1:244" s="14" customFormat="1" ht="108.75">
      <c r="A90" s="216" t="s">
        <v>368</v>
      </c>
      <c r="B90" s="235" t="s">
        <v>74</v>
      </c>
      <c r="C90" s="236" t="s">
        <v>88</v>
      </c>
      <c r="D90" s="586" t="s">
        <v>252</v>
      </c>
      <c r="E90" s="373" t="s">
        <v>210</v>
      </c>
      <c r="F90" s="392"/>
      <c r="G90" s="504">
        <f>SUM(G91)</f>
        <v>1116326</v>
      </c>
      <c r="H90" s="504">
        <f t="shared" si="10"/>
        <v>0</v>
      </c>
      <c r="I90" s="504">
        <f t="shared" si="10"/>
        <v>0</v>
      </c>
      <c r="J90" s="644"/>
      <c r="K90" s="644"/>
      <c r="L90" s="644"/>
      <c r="M90" s="644"/>
      <c r="N90" s="644"/>
      <c r="O90" s="644"/>
      <c r="P90" s="644"/>
      <c r="Q90" s="644"/>
      <c r="R90" s="644"/>
      <c r="S90" s="644"/>
      <c r="T90" s="644"/>
      <c r="U90" s="644"/>
      <c r="V90" s="644"/>
      <c r="W90" s="644"/>
      <c r="X90" s="644"/>
      <c r="Y90" s="644"/>
      <c r="Z90" s="644"/>
      <c r="AA90" s="644"/>
      <c r="AB90" s="644"/>
      <c r="AC90" s="644"/>
      <c r="AD90" s="644"/>
      <c r="AE90" s="644"/>
      <c r="AF90" s="644"/>
      <c r="AG90" s="644"/>
      <c r="AH90" s="644"/>
      <c r="AI90" s="644"/>
      <c r="AJ90" s="644"/>
      <c r="AK90" s="644"/>
      <c r="AL90" s="644"/>
      <c r="AM90" s="644"/>
      <c r="AN90" s="644"/>
      <c r="AO90" s="644"/>
      <c r="AP90" s="644"/>
      <c r="AQ90" s="644"/>
      <c r="AR90" s="644"/>
      <c r="AS90" s="644"/>
      <c r="AT90" s="644"/>
      <c r="AU90" s="644"/>
      <c r="AV90" s="644"/>
      <c r="AW90" s="644"/>
      <c r="AX90" s="644"/>
      <c r="AY90" s="644"/>
      <c r="AZ90" s="644"/>
      <c r="BA90" s="644"/>
      <c r="BB90" s="644"/>
      <c r="BC90" s="644"/>
      <c r="BD90" s="644"/>
      <c r="BE90" s="644"/>
      <c r="BF90" s="644"/>
      <c r="BG90" s="644"/>
      <c r="BH90" s="644"/>
      <c r="BI90" s="644"/>
      <c r="BJ90" s="644"/>
      <c r="BK90" s="644"/>
      <c r="BL90" s="644"/>
      <c r="BM90" s="644"/>
      <c r="BN90" s="644"/>
      <c r="BO90" s="644"/>
      <c r="BP90" s="644"/>
      <c r="BQ90" s="644"/>
      <c r="BR90" s="644"/>
      <c r="BS90" s="644"/>
      <c r="BT90" s="644"/>
      <c r="BU90" s="644"/>
      <c r="BV90" s="644"/>
      <c r="BW90" s="644"/>
      <c r="BX90" s="644"/>
      <c r="BY90" s="644"/>
      <c r="BZ90" s="644"/>
      <c r="CA90" s="644"/>
      <c r="CB90" s="644"/>
      <c r="CC90" s="644"/>
      <c r="CD90" s="644"/>
      <c r="CE90" s="644"/>
      <c r="CF90" s="644"/>
      <c r="CG90" s="644"/>
      <c r="CH90" s="644"/>
      <c r="CI90" s="644"/>
      <c r="CJ90" s="644"/>
      <c r="CK90" s="644"/>
      <c r="CL90" s="644"/>
      <c r="CM90" s="644"/>
      <c r="CN90" s="644"/>
      <c r="CO90" s="644"/>
      <c r="CP90" s="644"/>
      <c r="CQ90" s="644"/>
      <c r="CR90" s="644"/>
      <c r="CS90" s="644"/>
      <c r="CT90" s="644"/>
      <c r="CU90" s="644"/>
      <c r="CV90" s="644"/>
      <c r="CW90" s="644"/>
      <c r="CX90" s="644"/>
      <c r="CY90" s="644"/>
      <c r="CZ90" s="644"/>
      <c r="DA90" s="644"/>
      <c r="DB90" s="644"/>
      <c r="DC90" s="644"/>
      <c r="DD90" s="644"/>
      <c r="DE90" s="644"/>
      <c r="DF90" s="644"/>
      <c r="DG90" s="644"/>
      <c r="DH90" s="644"/>
      <c r="DI90" s="644"/>
      <c r="DJ90" s="644"/>
      <c r="DK90" s="644"/>
      <c r="DL90" s="644"/>
      <c r="DM90" s="644"/>
      <c r="DN90" s="644"/>
      <c r="DO90" s="644"/>
      <c r="DP90" s="644"/>
      <c r="DQ90" s="644"/>
      <c r="DR90" s="644"/>
      <c r="DS90" s="644"/>
      <c r="DT90" s="644"/>
      <c r="DU90" s="644"/>
      <c r="DV90" s="644"/>
      <c r="DW90" s="644"/>
      <c r="DX90" s="644"/>
      <c r="DY90" s="644"/>
      <c r="DZ90" s="644"/>
      <c r="EA90" s="644"/>
      <c r="EB90" s="644"/>
      <c r="EC90" s="644"/>
      <c r="ED90" s="644"/>
      <c r="EE90" s="644"/>
      <c r="EF90" s="644"/>
      <c r="EG90" s="644"/>
      <c r="EH90" s="644"/>
      <c r="EI90" s="644"/>
      <c r="EJ90" s="644"/>
      <c r="EK90" s="644"/>
      <c r="EL90" s="644"/>
      <c r="EM90" s="644"/>
      <c r="EN90" s="644"/>
      <c r="EO90" s="644"/>
      <c r="EP90" s="644"/>
      <c r="EQ90" s="644"/>
      <c r="ER90" s="644"/>
      <c r="ES90" s="644"/>
      <c r="ET90" s="644"/>
      <c r="EU90" s="644"/>
      <c r="EV90" s="644"/>
      <c r="EW90" s="644"/>
      <c r="EX90" s="644"/>
      <c r="EY90" s="644"/>
      <c r="EZ90" s="644"/>
      <c r="FA90" s="644"/>
      <c r="FB90" s="644"/>
      <c r="FC90" s="644"/>
      <c r="FD90" s="644"/>
      <c r="FE90" s="644"/>
      <c r="FF90" s="644"/>
      <c r="FG90" s="644"/>
      <c r="FH90" s="644"/>
      <c r="FI90" s="644"/>
      <c r="FJ90" s="644"/>
      <c r="FK90" s="644"/>
      <c r="FL90" s="644"/>
      <c r="FM90" s="644"/>
      <c r="FN90" s="644"/>
      <c r="FO90" s="644"/>
      <c r="FP90" s="644"/>
      <c r="FQ90" s="644"/>
      <c r="FR90" s="644"/>
      <c r="FS90" s="644"/>
      <c r="FT90" s="644"/>
      <c r="FU90" s="644"/>
      <c r="FV90" s="644"/>
      <c r="FW90" s="644"/>
      <c r="FX90" s="644"/>
      <c r="FY90" s="644"/>
      <c r="FZ90" s="644"/>
      <c r="GA90" s="644"/>
      <c r="GB90" s="644"/>
      <c r="GC90" s="644"/>
      <c r="GD90" s="644"/>
      <c r="GE90" s="644"/>
      <c r="GF90" s="644"/>
      <c r="GG90" s="644"/>
      <c r="GH90" s="644"/>
      <c r="GI90" s="644"/>
      <c r="GJ90" s="644"/>
      <c r="GK90" s="644"/>
      <c r="GL90" s="644"/>
      <c r="GM90" s="644"/>
      <c r="GN90" s="644"/>
      <c r="GO90" s="644"/>
      <c r="GP90" s="644"/>
      <c r="GQ90" s="644"/>
      <c r="GR90" s="644"/>
      <c r="GS90" s="644"/>
      <c r="GT90" s="644"/>
      <c r="GU90" s="644"/>
      <c r="GV90" s="644"/>
      <c r="GW90" s="644"/>
      <c r="GX90" s="644"/>
      <c r="GY90" s="644"/>
      <c r="GZ90" s="644"/>
      <c r="HA90" s="644"/>
      <c r="HB90" s="644"/>
      <c r="HC90" s="644"/>
      <c r="HD90" s="644"/>
      <c r="HE90" s="644"/>
      <c r="HF90" s="644"/>
      <c r="HG90" s="644"/>
      <c r="HH90" s="644"/>
      <c r="HI90" s="644"/>
      <c r="HJ90" s="644"/>
      <c r="HK90" s="644"/>
      <c r="HL90" s="644"/>
      <c r="HM90" s="644"/>
      <c r="HN90" s="644"/>
      <c r="HO90" s="644"/>
      <c r="HP90" s="644"/>
      <c r="HQ90" s="644"/>
      <c r="HR90" s="644"/>
      <c r="HS90" s="644"/>
      <c r="HT90" s="644"/>
      <c r="HU90" s="644"/>
      <c r="HV90" s="644"/>
      <c r="HW90" s="644"/>
      <c r="HX90" s="644"/>
      <c r="HY90" s="644"/>
      <c r="HZ90" s="644"/>
      <c r="IA90" s="644"/>
      <c r="IB90" s="644"/>
      <c r="IC90" s="644"/>
      <c r="ID90" s="644"/>
      <c r="IE90" s="644"/>
      <c r="IF90" s="644"/>
      <c r="IG90" s="644"/>
      <c r="IH90" s="644"/>
      <c r="II90" s="644"/>
      <c r="IJ90" s="644"/>
    </row>
    <row r="91" spans="1:244" s="14" customFormat="1" ht="62.25">
      <c r="A91" s="216" t="s">
        <v>354</v>
      </c>
      <c r="B91" s="235" t="s">
        <v>74</v>
      </c>
      <c r="C91" s="236" t="s">
        <v>88</v>
      </c>
      <c r="D91" s="586" t="s">
        <v>252</v>
      </c>
      <c r="E91" s="373" t="s">
        <v>214</v>
      </c>
      <c r="F91" s="413"/>
      <c r="G91" s="288">
        <f>+G94+G92</f>
        <v>1116326</v>
      </c>
      <c r="H91" s="288">
        <f>+H94+H92</f>
        <v>0</v>
      </c>
      <c r="I91" s="288">
        <f>+I94+I92</f>
        <v>0</v>
      </c>
      <c r="J91" s="644"/>
      <c r="K91" s="644"/>
      <c r="L91" s="644"/>
      <c r="M91" s="644"/>
      <c r="N91" s="644"/>
      <c r="O91" s="644"/>
      <c r="P91" s="644"/>
      <c r="Q91" s="644"/>
      <c r="R91" s="644"/>
      <c r="S91" s="644"/>
      <c r="T91" s="644"/>
      <c r="U91" s="644"/>
      <c r="V91" s="644"/>
      <c r="W91" s="644"/>
      <c r="X91" s="644"/>
      <c r="Y91" s="644"/>
      <c r="Z91" s="644"/>
      <c r="AA91" s="644"/>
      <c r="AB91" s="644"/>
      <c r="AC91" s="644"/>
      <c r="AD91" s="644"/>
      <c r="AE91" s="644"/>
      <c r="AF91" s="644"/>
      <c r="AG91" s="644"/>
      <c r="AH91" s="644"/>
      <c r="AI91" s="644"/>
      <c r="AJ91" s="644"/>
      <c r="AK91" s="644"/>
      <c r="AL91" s="644"/>
      <c r="AM91" s="644"/>
      <c r="AN91" s="644"/>
      <c r="AO91" s="644"/>
      <c r="AP91" s="644"/>
      <c r="AQ91" s="644"/>
      <c r="AR91" s="644"/>
      <c r="AS91" s="644"/>
      <c r="AT91" s="644"/>
      <c r="AU91" s="644"/>
      <c r="AV91" s="644"/>
      <c r="AW91" s="644"/>
      <c r="AX91" s="644"/>
      <c r="AY91" s="644"/>
      <c r="AZ91" s="644"/>
      <c r="BA91" s="644"/>
      <c r="BB91" s="644"/>
      <c r="BC91" s="644"/>
      <c r="BD91" s="644"/>
      <c r="BE91" s="644"/>
      <c r="BF91" s="644"/>
      <c r="BG91" s="644"/>
      <c r="BH91" s="644"/>
      <c r="BI91" s="644"/>
      <c r="BJ91" s="644"/>
      <c r="BK91" s="644"/>
      <c r="BL91" s="644"/>
      <c r="BM91" s="644"/>
      <c r="BN91" s="644"/>
      <c r="BO91" s="644"/>
      <c r="BP91" s="644"/>
      <c r="BQ91" s="644"/>
      <c r="BR91" s="644"/>
      <c r="BS91" s="644"/>
      <c r="BT91" s="644"/>
      <c r="BU91" s="644"/>
      <c r="BV91" s="644"/>
      <c r="BW91" s="644"/>
      <c r="BX91" s="644"/>
      <c r="BY91" s="644"/>
      <c r="BZ91" s="644"/>
      <c r="CA91" s="644"/>
      <c r="CB91" s="644"/>
      <c r="CC91" s="644"/>
      <c r="CD91" s="644"/>
      <c r="CE91" s="644"/>
      <c r="CF91" s="644"/>
      <c r="CG91" s="644"/>
      <c r="CH91" s="644"/>
      <c r="CI91" s="644"/>
      <c r="CJ91" s="644"/>
      <c r="CK91" s="644"/>
      <c r="CL91" s="644"/>
      <c r="CM91" s="644"/>
      <c r="CN91" s="644"/>
      <c r="CO91" s="644"/>
      <c r="CP91" s="644"/>
      <c r="CQ91" s="644"/>
      <c r="CR91" s="644"/>
      <c r="CS91" s="644"/>
      <c r="CT91" s="644"/>
      <c r="CU91" s="644"/>
      <c r="CV91" s="644"/>
      <c r="CW91" s="644"/>
      <c r="CX91" s="644"/>
      <c r="CY91" s="644"/>
      <c r="CZ91" s="644"/>
      <c r="DA91" s="644"/>
      <c r="DB91" s="644"/>
      <c r="DC91" s="644"/>
      <c r="DD91" s="644"/>
      <c r="DE91" s="644"/>
      <c r="DF91" s="644"/>
      <c r="DG91" s="644"/>
      <c r="DH91" s="644"/>
      <c r="DI91" s="644"/>
      <c r="DJ91" s="644"/>
      <c r="DK91" s="644"/>
      <c r="DL91" s="644"/>
      <c r="DM91" s="644"/>
      <c r="DN91" s="644"/>
      <c r="DO91" s="644"/>
      <c r="DP91" s="644"/>
      <c r="DQ91" s="644"/>
      <c r="DR91" s="644"/>
      <c r="DS91" s="644"/>
      <c r="DT91" s="644"/>
      <c r="DU91" s="644"/>
      <c r="DV91" s="644"/>
      <c r="DW91" s="644"/>
      <c r="DX91" s="644"/>
      <c r="DY91" s="644"/>
      <c r="DZ91" s="644"/>
      <c r="EA91" s="644"/>
      <c r="EB91" s="644"/>
      <c r="EC91" s="644"/>
      <c r="ED91" s="644"/>
      <c r="EE91" s="644"/>
      <c r="EF91" s="644"/>
      <c r="EG91" s="644"/>
      <c r="EH91" s="644"/>
      <c r="EI91" s="644"/>
      <c r="EJ91" s="644"/>
      <c r="EK91" s="644"/>
      <c r="EL91" s="644"/>
      <c r="EM91" s="644"/>
      <c r="EN91" s="644"/>
      <c r="EO91" s="644"/>
      <c r="EP91" s="644"/>
      <c r="EQ91" s="644"/>
      <c r="ER91" s="644"/>
      <c r="ES91" s="644"/>
      <c r="ET91" s="644"/>
      <c r="EU91" s="644"/>
      <c r="EV91" s="644"/>
      <c r="EW91" s="644"/>
      <c r="EX91" s="644"/>
      <c r="EY91" s="644"/>
      <c r="EZ91" s="644"/>
      <c r="FA91" s="644"/>
      <c r="FB91" s="644"/>
      <c r="FC91" s="644"/>
      <c r="FD91" s="644"/>
      <c r="FE91" s="644"/>
      <c r="FF91" s="644"/>
      <c r="FG91" s="644"/>
      <c r="FH91" s="644"/>
      <c r="FI91" s="644"/>
      <c r="FJ91" s="644"/>
      <c r="FK91" s="644"/>
      <c r="FL91" s="644"/>
      <c r="FM91" s="644"/>
      <c r="FN91" s="644"/>
      <c r="FO91" s="644"/>
      <c r="FP91" s="644"/>
      <c r="FQ91" s="644"/>
      <c r="FR91" s="644"/>
      <c r="FS91" s="644"/>
      <c r="FT91" s="644"/>
      <c r="FU91" s="644"/>
      <c r="FV91" s="644"/>
      <c r="FW91" s="644"/>
      <c r="FX91" s="644"/>
      <c r="FY91" s="644"/>
      <c r="FZ91" s="644"/>
      <c r="GA91" s="644"/>
      <c r="GB91" s="644"/>
      <c r="GC91" s="644"/>
      <c r="GD91" s="644"/>
      <c r="GE91" s="644"/>
      <c r="GF91" s="644"/>
      <c r="GG91" s="644"/>
      <c r="GH91" s="644"/>
      <c r="GI91" s="644"/>
      <c r="GJ91" s="644"/>
      <c r="GK91" s="644"/>
      <c r="GL91" s="644"/>
      <c r="GM91" s="644"/>
      <c r="GN91" s="644"/>
      <c r="GO91" s="644"/>
      <c r="GP91" s="644"/>
      <c r="GQ91" s="644"/>
      <c r="GR91" s="644"/>
      <c r="GS91" s="644"/>
      <c r="GT91" s="644"/>
      <c r="GU91" s="644"/>
      <c r="GV91" s="644"/>
      <c r="GW91" s="644"/>
      <c r="GX91" s="644"/>
      <c r="GY91" s="644"/>
      <c r="GZ91" s="644"/>
      <c r="HA91" s="644"/>
      <c r="HB91" s="644"/>
      <c r="HC91" s="644"/>
      <c r="HD91" s="644"/>
      <c r="HE91" s="644"/>
      <c r="HF91" s="644"/>
      <c r="HG91" s="644"/>
      <c r="HH91" s="644"/>
      <c r="HI91" s="644"/>
      <c r="HJ91" s="644"/>
      <c r="HK91" s="644"/>
      <c r="HL91" s="644"/>
      <c r="HM91" s="644"/>
      <c r="HN91" s="644"/>
      <c r="HO91" s="644"/>
      <c r="HP91" s="644"/>
      <c r="HQ91" s="644"/>
      <c r="HR91" s="644"/>
      <c r="HS91" s="644"/>
      <c r="HT91" s="644"/>
      <c r="HU91" s="644"/>
      <c r="HV91" s="644"/>
      <c r="HW91" s="644"/>
      <c r="HX91" s="644"/>
      <c r="HY91" s="644"/>
      <c r="HZ91" s="644"/>
      <c r="IA91" s="644"/>
      <c r="IB91" s="644"/>
      <c r="IC91" s="644"/>
      <c r="ID91" s="644"/>
      <c r="IE91" s="644"/>
      <c r="IF91" s="644"/>
      <c r="IG91" s="644"/>
      <c r="IH91" s="644"/>
      <c r="II91" s="644"/>
      <c r="IJ91" s="644"/>
    </row>
    <row r="92" spans="1:244" s="14" customFormat="1" ht="46.5" hidden="1">
      <c r="A92" s="400" t="s">
        <v>326</v>
      </c>
      <c r="B92" s="235" t="s">
        <v>74</v>
      </c>
      <c r="C92" s="236" t="s">
        <v>88</v>
      </c>
      <c r="D92" s="586" t="s">
        <v>252</v>
      </c>
      <c r="E92" s="373" t="s">
        <v>327</v>
      </c>
      <c r="F92" s="413"/>
      <c r="G92" s="288">
        <f>+G93</f>
        <v>0</v>
      </c>
      <c r="H92" s="288">
        <f>+H93</f>
        <v>0</v>
      </c>
      <c r="I92" s="288">
        <f>+I93</f>
        <v>0</v>
      </c>
      <c r="J92" s="644"/>
      <c r="K92" s="644"/>
      <c r="L92" s="644"/>
      <c r="M92" s="644"/>
      <c r="N92" s="644"/>
      <c r="O92" s="644"/>
      <c r="P92" s="644"/>
      <c r="Q92" s="644"/>
      <c r="R92" s="644"/>
      <c r="S92" s="644"/>
      <c r="T92" s="644"/>
      <c r="U92" s="644"/>
      <c r="V92" s="644"/>
      <c r="W92" s="644"/>
      <c r="X92" s="644"/>
      <c r="Y92" s="644"/>
      <c r="Z92" s="644"/>
      <c r="AA92" s="644"/>
      <c r="AB92" s="644"/>
      <c r="AC92" s="644"/>
      <c r="AD92" s="644"/>
      <c r="AE92" s="644"/>
      <c r="AF92" s="644"/>
      <c r="AG92" s="644"/>
      <c r="AH92" s="644"/>
      <c r="AI92" s="644"/>
      <c r="AJ92" s="644"/>
      <c r="AK92" s="644"/>
      <c r="AL92" s="644"/>
      <c r="AM92" s="644"/>
      <c r="AN92" s="644"/>
      <c r="AO92" s="644"/>
      <c r="AP92" s="644"/>
      <c r="AQ92" s="644"/>
      <c r="AR92" s="644"/>
      <c r="AS92" s="644"/>
      <c r="AT92" s="644"/>
      <c r="AU92" s="644"/>
      <c r="AV92" s="644"/>
      <c r="AW92" s="644"/>
      <c r="AX92" s="644"/>
      <c r="AY92" s="644"/>
      <c r="AZ92" s="644"/>
      <c r="BA92" s="644"/>
      <c r="BB92" s="644"/>
      <c r="BC92" s="644"/>
      <c r="BD92" s="644"/>
      <c r="BE92" s="644"/>
      <c r="BF92" s="644"/>
      <c r="BG92" s="644"/>
      <c r="BH92" s="644"/>
      <c r="BI92" s="644"/>
      <c r="BJ92" s="644"/>
      <c r="BK92" s="644"/>
      <c r="BL92" s="644"/>
      <c r="BM92" s="644"/>
      <c r="BN92" s="644"/>
      <c r="BO92" s="644"/>
      <c r="BP92" s="644"/>
      <c r="BQ92" s="644"/>
      <c r="BR92" s="644"/>
      <c r="BS92" s="644"/>
      <c r="BT92" s="644"/>
      <c r="BU92" s="644"/>
      <c r="BV92" s="644"/>
      <c r="BW92" s="644"/>
      <c r="BX92" s="644"/>
      <c r="BY92" s="644"/>
      <c r="BZ92" s="644"/>
      <c r="CA92" s="644"/>
      <c r="CB92" s="644"/>
      <c r="CC92" s="644"/>
      <c r="CD92" s="644"/>
      <c r="CE92" s="644"/>
      <c r="CF92" s="644"/>
      <c r="CG92" s="644"/>
      <c r="CH92" s="644"/>
      <c r="CI92" s="644"/>
      <c r="CJ92" s="644"/>
      <c r="CK92" s="644"/>
      <c r="CL92" s="644"/>
      <c r="CM92" s="644"/>
      <c r="CN92" s="644"/>
      <c r="CO92" s="644"/>
      <c r="CP92" s="644"/>
      <c r="CQ92" s="644"/>
      <c r="CR92" s="644"/>
      <c r="CS92" s="644"/>
      <c r="CT92" s="644"/>
      <c r="CU92" s="644"/>
      <c r="CV92" s="644"/>
      <c r="CW92" s="644"/>
      <c r="CX92" s="644"/>
      <c r="CY92" s="644"/>
      <c r="CZ92" s="644"/>
      <c r="DA92" s="644"/>
      <c r="DB92" s="644"/>
      <c r="DC92" s="644"/>
      <c r="DD92" s="644"/>
      <c r="DE92" s="644"/>
      <c r="DF92" s="644"/>
      <c r="DG92" s="644"/>
      <c r="DH92" s="644"/>
      <c r="DI92" s="644"/>
      <c r="DJ92" s="644"/>
      <c r="DK92" s="644"/>
      <c r="DL92" s="644"/>
      <c r="DM92" s="644"/>
      <c r="DN92" s="644"/>
      <c r="DO92" s="644"/>
      <c r="DP92" s="644"/>
      <c r="DQ92" s="644"/>
      <c r="DR92" s="644"/>
      <c r="DS92" s="644"/>
      <c r="DT92" s="644"/>
      <c r="DU92" s="644"/>
      <c r="DV92" s="644"/>
      <c r="DW92" s="644"/>
      <c r="DX92" s="644"/>
      <c r="DY92" s="644"/>
      <c r="DZ92" s="644"/>
      <c r="EA92" s="644"/>
      <c r="EB92" s="644"/>
      <c r="EC92" s="644"/>
      <c r="ED92" s="644"/>
      <c r="EE92" s="644"/>
      <c r="EF92" s="644"/>
      <c r="EG92" s="644"/>
      <c r="EH92" s="644"/>
      <c r="EI92" s="644"/>
      <c r="EJ92" s="644"/>
      <c r="EK92" s="644"/>
      <c r="EL92" s="644"/>
      <c r="EM92" s="644"/>
      <c r="EN92" s="644"/>
      <c r="EO92" s="644"/>
      <c r="EP92" s="644"/>
      <c r="EQ92" s="644"/>
      <c r="ER92" s="644"/>
      <c r="ES92" s="644"/>
      <c r="ET92" s="644"/>
      <c r="EU92" s="644"/>
      <c r="EV92" s="644"/>
      <c r="EW92" s="644"/>
      <c r="EX92" s="644"/>
      <c r="EY92" s="644"/>
      <c r="EZ92" s="644"/>
      <c r="FA92" s="644"/>
      <c r="FB92" s="644"/>
      <c r="FC92" s="644"/>
      <c r="FD92" s="644"/>
      <c r="FE92" s="644"/>
      <c r="FF92" s="644"/>
      <c r="FG92" s="644"/>
      <c r="FH92" s="644"/>
      <c r="FI92" s="644"/>
      <c r="FJ92" s="644"/>
      <c r="FK92" s="644"/>
      <c r="FL92" s="644"/>
      <c r="FM92" s="644"/>
      <c r="FN92" s="644"/>
      <c r="FO92" s="644"/>
      <c r="FP92" s="644"/>
      <c r="FQ92" s="644"/>
      <c r="FR92" s="644"/>
      <c r="FS92" s="644"/>
      <c r="FT92" s="644"/>
      <c r="FU92" s="644"/>
      <c r="FV92" s="644"/>
      <c r="FW92" s="644"/>
      <c r="FX92" s="644"/>
      <c r="FY92" s="644"/>
      <c r="FZ92" s="644"/>
      <c r="GA92" s="644"/>
      <c r="GB92" s="644"/>
      <c r="GC92" s="644"/>
      <c r="GD92" s="644"/>
      <c r="GE92" s="644"/>
      <c r="GF92" s="644"/>
      <c r="GG92" s="644"/>
      <c r="GH92" s="644"/>
      <c r="GI92" s="644"/>
      <c r="GJ92" s="644"/>
      <c r="GK92" s="644"/>
      <c r="GL92" s="644"/>
      <c r="GM92" s="644"/>
      <c r="GN92" s="644"/>
      <c r="GO92" s="644"/>
      <c r="GP92" s="644"/>
      <c r="GQ92" s="644"/>
      <c r="GR92" s="644"/>
      <c r="GS92" s="644"/>
      <c r="GT92" s="644"/>
      <c r="GU92" s="644"/>
      <c r="GV92" s="644"/>
      <c r="GW92" s="644"/>
      <c r="GX92" s="644"/>
      <c r="GY92" s="644"/>
      <c r="GZ92" s="644"/>
      <c r="HA92" s="644"/>
      <c r="HB92" s="644"/>
      <c r="HC92" s="644"/>
      <c r="HD92" s="644"/>
      <c r="HE92" s="644"/>
      <c r="HF92" s="644"/>
      <c r="HG92" s="644"/>
      <c r="HH92" s="644"/>
      <c r="HI92" s="644"/>
      <c r="HJ92" s="644"/>
      <c r="HK92" s="644"/>
      <c r="HL92" s="644"/>
      <c r="HM92" s="644"/>
      <c r="HN92" s="644"/>
      <c r="HO92" s="644"/>
      <c r="HP92" s="644"/>
      <c r="HQ92" s="644"/>
      <c r="HR92" s="644"/>
      <c r="HS92" s="644"/>
      <c r="HT92" s="644"/>
      <c r="HU92" s="644"/>
      <c r="HV92" s="644"/>
      <c r="HW92" s="644"/>
      <c r="HX92" s="644"/>
      <c r="HY92" s="644"/>
      <c r="HZ92" s="644"/>
      <c r="IA92" s="644"/>
      <c r="IB92" s="644"/>
      <c r="IC92" s="644"/>
      <c r="ID92" s="644"/>
      <c r="IE92" s="644"/>
      <c r="IF92" s="644"/>
      <c r="IG92" s="644"/>
      <c r="IH92" s="644"/>
      <c r="II92" s="644"/>
      <c r="IJ92" s="644"/>
    </row>
    <row r="93" spans="1:244" s="14" customFormat="1" ht="30.75" hidden="1">
      <c r="A93" s="400" t="s">
        <v>328</v>
      </c>
      <c r="B93" s="235" t="s">
        <v>74</v>
      </c>
      <c r="C93" s="236" t="s">
        <v>88</v>
      </c>
      <c r="D93" s="586" t="s">
        <v>252</v>
      </c>
      <c r="E93" s="373" t="s">
        <v>327</v>
      </c>
      <c r="F93" s="392" t="s">
        <v>245</v>
      </c>
      <c r="G93" s="288"/>
      <c r="H93" s="288"/>
      <c r="I93" s="288"/>
      <c r="J93" s="644"/>
      <c r="K93" s="644"/>
      <c r="L93" s="644"/>
      <c r="M93" s="644"/>
      <c r="N93" s="644"/>
      <c r="O93" s="644"/>
      <c r="P93" s="644"/>
      <c r="Q93" s="644"/>
      <c r="R93" s="644"/>
      <c r="S93" s="644"/>
      <c r="T93" s="644"/>
      <c r="U93" s="644"/>
      <c r="V93" s="644"/>
      <c r="W93" s="644"/>
      <c r="X93" s="644"/>
      <c r="Y93" s="644"/>
      <c r="Z93" s="644"/>
      <c r="AA93" s="644"/>
      <c r="AB93" s="644"/>
      <c r="AC93" s="644"/>
      <c r="AD93" s="644"/>
      <c r="AE93" s="644"/>
      <c r="AF93" s="644"/>
      <c r="AG93" s="644"/>
      <c r="AH93" s="644"/>
      <c r="AI93" s="644"/>
      <c r="AJ93" s="644"/>
      <c r="AK93" s="644"/>
      <c r="AL93" s="644"/>
      <c r="AM93" s="644"/>
      <c r="AN93" s="644"/>
      <c r="AO93" s="644"/>
      <c r="AP93" s="644"/>
      <c r="AQ93" s="644"/>
      <c r="AR93" s="644"/>
      <c r="AS93" s="644"/>
      <c r="AT93" s="644"/>
      <c r="AU93" s="644"/>
      <c r="AV93" s="644"/>
      <c r="AW93" s="644"/>
      <c r="AX93" s="644"/>
      <c r="AY93" s="644"/>
      <c r="AZ93" s="644"/>
      <c r="BA93" s="644"/>
      <c r="BB93" s="644"/>
      <c r="BC93" s="644"/>
      <c r="BD93" s="644"/>
      <c r="BE93" s="644"/>
      <c r="BF93" s="644"/>
      <c r="BG93" s="644"/>
      <c r="BH93" s="644"/>
      <c r="BI93" s="644"/>
      <c r="BJ93" s="644"/>
      <c r="BK93" s="644"/>
      <c r="BL93" s="644"/>
      <c r="BM93" s="644"/>
      <c r="BN93" s="644"/>
      <c r="BO93" s="644"/>
      <c r="BP93" s="644"/>
      <c r="BQ93" s="644"/>
      <c r="BR93" s="644"/>
      <c r="BS93" s="644"/>
      <c r="BT93" s="644"/>
      <c r="BU93" s="644"/>
      <c r="BV93" s="644"/>
      <c r="BW93" s="644"/>
      <c r="BX93" s="644"/>
      <c r="BY93" s="644"/>
      <c r="BZ93" s="644"/>
      <c r="CA93" s="644"/>
      <c r="CB93" s="644"/>
      <c r="CC93" s="644"/>
      <c r="CD93" s="644"/>
      <c r="CE93" s="644"/>
      <c r="CF93" s="644"/>
      <c r="CG93" s="644"/>
      <c r="CH93" s="644"/>
      <c r="CI93" s="644"/>
      <c r="CJ93" s="644"/>
      <c r="CK93" s="644"/>
      <c r="CL93" s="644"/>
      <c r="CM93" s="644"/>
      <c r="CN93" s="644"/>
      <c r="CO93" s="644"/>
      <c r="CP93" s="644"/>
      <c r="CQ93" s="644"/>
      <c r="CR93" s="644"/>
      <c r="CS93" s="644"/>
      <c r="CT93" s="644"/>
      <c r="CU93" s="644"/>
      <c r="CV93" s="644"/>
      <c r="CW93" s="644"/>
      <c r="CX93" s="644"/>
      <c r="CY93" s="644"/>
      <c r="CZ93" s="644"/>
      <c r="DA93" s="644"/>
      <c r="DB93" s="644"/>
      <c r="DC93" s="644"/>
      <c r="DD93" s="644"/>
      <c r="DE93" s="644"/>
      <c r="DF93" s="644"/>
      <c r="DG93" s="644"/>
      <c r="DH93" s="644"/>
      <c r="DI93" s="644"/>
      <c r="DJ93" s="644"/>
      <c r="DK93" s="644"/>
      <c r="DL93" s="644"/>
      <c r="DM93" s="644"/>
      <c r="DN93" s="644"/>
      <c r="DO93" s="644"/>
      <c r="DP93" s="644"/>
      <c r="DQ93" s="644"/>
      <c r="DR93" s="644"/>
      <c r="DS93" s="644"/>
      <c r="DT93" s="644"/>
      <c r="DU93" s="644"/>
      <c r="DV93" s="644"/>
      <c r="DW93" s="644"/>
      <c r="DX93" s="644"/>
      <c r="DY93" s="644"/>
      <c r="DZ93" s="644"/>
      <c r="EA93" s="644"/>
      <c r="EB93" s="644"/>
      <c r="EC93" s="644"/>
      <c r="ED93" s="644"/>
      <c r="EE93" s="644"/>
      <c r="EF93" s="644"/>
      <c r="EG93" s="644"/>
      <c r="EH93" s="644"/>
      <c r="EI93" s="644"/>
      <c r="EJ93" s="644"/>
      <c r="EK93" s="644"/>
      <c r="EL93" s="644"/>
      <c r="EM93" s="644"/>
      <c r="EN93" s="644"/>
      <c r="EO93" s="644"/>
      <c r="EP93" s="644"/>
      <c r="EQ93" s="644"/>
      <c r="ER93" s="644"/>
      <c r="ES93" s="644"/>
      <c r="ET93" s="644"/>
      <c r="EU93" s="644"/>
      <c r="EV93" s="644"/>
      <c r="EW93" s="644"/>
      <c r="EX93" s="644"/>
      <c r="EY93" s="644"/>
      <c r="EZ93" s="644"/>
      <c r="FA93" s="644"/>
      <c r="FB93" s="644"/>
      <c r="FC93" s="644"/>
      <c r="FD93" s="644"/>
      <c r="FE93" s="644"/>
      <c r="FF93" s="644"/>
      <c r="FG93" s="644"/>
      <c r="FH93" s="644"/>
      <c r="FI93" s="644"/>
      <c r="FJ93" s="644"/>
      <c r="FK93" s="644"/>
      <c r="FL93" s="644"/>
      <c r="FM93" s="644"/>
      <c r="FN93" s="644"/>
      <c r="FO93" s="644"/>
      <c r="FP93" s="644"/>
      <c r="FQ93" s="644"/>
      <c r="FR93" s="644"/>
      <c r="FS93" s="644"/>
      <c r="FT93" s="644"/>
      <c r="FU93" s="644"/>
      <c r="FV93" s="644"/>
      <c r="FW93" s="644"/>
      <c r="FX93" s="644"/>
      <c r="FY93" s="644"/>
      <c r="FZ93" s="644"/>
      <c r="GA93" s="644"/>
      <c r="GB93" s="644"/>
      <c r="GC93" s="644"/>
      <c r="GD93" s="644"/>
      <c r="GE93" s="644"/>
      <c r="GF93" s="644"/>
      <c r="GG93" s="644"/>
      <c r="GH93" s="644"/>
      <c r="GI93" s="644"/>
      <c r="GJ93" s="644"/>
      <c r="GK93" s="644"/>
      <c r="GL93" s="644"/>
      <c r="GM93" s="644"/>
      <c r="GN93" s="644"/>
      <c r="GO93" s="644"/>
      <c r="GP93" s="644"/>
      <c r="GQ93" s="644"/>
      <c r="GR93" s="644"/>
      <c r="GS93" s="644"/>
      <c r="GT93" s="644"/>
      <c r="GU93" s="644"/>
      <c r="GV93" s="644"/>
      <c r="GW93" s="644"/>
      <c r="GX93" s="644"/>
      <c r="GY93" s="644"/>
      <c r="GZ93" s="644"/>
      <c r="HA93" s="644"/>
      <c r="HB93" s="644"/>
      <c r="HC93" s="644"/>
      <c r="HD93" s="644"/>
      <c r="HE93" s="644"/>
      <c r="HF93" s="644"/>
      <c r="HG93" s="644"/>
      <c r="HH93" s="644"/>
      <c r="HI93" s="644"/>
      <c r="HJ93" s="644"/>
      <c r="HK93" s="644"/>
      <c r="HL93" s="644"/>
      <c r="HM93" s="644"/>
      <c r="HN93" s="644"/>
      <c r="HO93" s="644"/>
      <c r="HP93" s="644"/>
      <c r="HQ93" s="644"/>
      <c r="HR93" s="644"/>
      <c r="HS93" s="644"/>
      <c r="HT93" s="644"/>
      <c r="HU93" s="644"/>
      <c r="HV93" s="644"/>
      <c r="HW93" s="644"/>
      <c r="HX93" s="644"/>
      <c r="HY93" s="644"/>
      <c r="HZ93" s="644"/>
      <c r="IA93" s="644"/>
      <c r="IB93" s="644"/>
      <c r="IC93" s="644"/>
      <c r="ID93" s="644"/>
      <c r="IE93" s="644"/>
      <c r="IF93" s="644"/>
      <c r="IG93" s="644"/>
      <c r="IH93" s="644"/>
      <c r="II93" s="644"/>
      <c r="IJ93" s="644"/>
    </row>
    <row r="94" spans="1:244" s="14" customFormat="1" ht="46.5">
      <c r="A94" s="216" t="s">
        <v>276</v>
      </c>
      <c r="B94" s="235" t="s">
        <v>74</v>
      </c>
      <c r="C94" s="236" t="s">
        <v>88</v>
      </c>
      <c r="D94" s="586" t="s">
        <v>252</v>
      </c>
      <c r="E94" s="373" t="s">
        <v>277</v>
      </c>
      <c r="F94" s="413"/>
      <c r="G94" s="288">
        <f>+G95</f>
        <v>1116326</v>
      </c>
      <c r="H94" s="288">
        <f>+H95</f>
        <v>0</v>
      </c>
      <c r="I94" s="288">
        <f>+I95</f>
        <v>0</v>
      </c>
      <c r="J94" s="644"/>
      <c r="K94" s="644"/>
      <c r="L94" s="644"/>
      <c r="M94" s="644"/>
      <c r="N94" s="644"/>
      <c r="O94" s="644"/>
      <c r="P94" s="644"/>
      <c r="Q94" s="644"/>
      <c r="R94" s="644"/>
      <c r="S94" s="644"/>
      <c r="T94" s="644"/>
      <c r="U94" s="644"/>
      <c r="V94" s="644"/>
      <c r="W94" s="644"/>
      <c r="X94" s="644"/>
      <c r="Y94" s="644"/>
      <c r="Z94" s="644"/>
      <c r="AA94" s="644"/>
      <c r="AB94" s="644"/>
      <c r="AC94" s="644"/>
      <c r="AD94" s="644"/>
      <c r="AE94" s="644"/>
      <c r="AF94" s="644"/>
      <c r="AG94" s="644"/>
      <c r="AH94" s="644"/>
      <c r="AI94" s="644"/>
      <c r="AJ94" s="644"/>
      <c r="AK94" s="644"/>
      <c r="AL94" s="644"/>
      <c r="AM94" s="644"/>
      <c r="AN94" s="644"/>
      <c r="AO94" s="644"/>
      <c r="AP94" s="644"/>
      <c r="AQ94" s="644"/>
      <c r="AR94" s="644"/>
      <c r="AS94" s="644"/>
      <c r="AT94" s="644"/>
      <c r="AU94" s="644"/>
      <c r="AV94" s="644"/>
      <c r="AW94" s="644"/>
      <c r="AX94" s="644"/>
      <c r="AY94" s="644"/>
      <c r="AZ94" s="644"/>
      <c r="BA94" s="644"/>
      <c r="BB94" s="644"/>
      <c r="BC94" s="644"/>
      <c r="BD94" s="644"/>
      <c r="BE94" s="644"/>
      <c r="BF94" s="644"/>
      <c r="BG94" s="644"/>
      <c r="BH94" s="644"/>
      <c r="BI94" s="644"/>
      <c r="BJ94" s="644"/>
      <c r="BK94" s="644"/>
      <c r="BL94" s="644"/>
      <c r="BM94" s="644"/>
      <c r="BN94" s="644"/>
      <c r="BO94" s="644"/>
      <c r="BP94" s="644"/>
      <c r="BQ94" s="644"/>
      <c r="BR94" s="644"/>
      <c r="BS94" s="644"/>
      <c r="BT94" s="644"/>
      <c r="BU94" s="644"/>
      <c r="BV94" s="644"/>
      <c r="BW94" s="644"/>
      <c r="BX94" s="644"/>
      <c r="BY94" s="644"/>
      <c r="BZ94" s="644"/>
      <c r="CA94" s="644"/>
      <c r="CB94" s="644"/>
      <c r="CC94" s="644"/>
      <c r="CD94" s="644"/>
      <c r="CE94" s="644"/>
      <c r="CF94" s="644"/>
      <c r="CG94" s="644"/>
      <c r="CH94" s="644"/>
      <c r="CI94" s="644"/>
      <c r="CJ94" s="644"/>
      <c r="CK94" s="644"/>
      <c r="CL94" s="644"/>
      <c r="CM94" s="644"/>
      <c r="CN94" s="644"/>
      <c r="CO94" s="644"/>
      <c r="CP94" s="644"/>
      <c r="CQ94" s="644"/>
      <c r="CR94" s="644"/>
      <c r="CS94" s="644"/>
      <c r="CT94" s="644"/>
      <c r="CU94" s="644"/>
      <c r="CV94" s="644"/>
      <c r="CW94" s="644"/>
      <c r="CX94" s="644"/>
      <c r="CY94" s="644"/>
      <c r="CZ94" s="644"/>
      <c r="DA94" s="644"/>
      <c r="DB94" s="644"/>
      <c r="DC94" s="644"/>
      <c r="DD94" s="644"/>
      <c r="DE94" s="644"/>
      <c r="DF94" s="644"/>
      <c r="DG94" s="644"/>
      <c r="DH94" s="644"/>
      <c r="DI94" s="644"/>
      <c r="DJ94" s="644"/>
      <c r="DK94" s="644"/>
      <c r="DL94" s="644"/>
      <c r="DM94" s="644"/>
      <c r="DN94" s="644"/>
      <c r="DO94" s="644"/>
      <c r="DP94" s="644"/>
      <c r="DQ94" s="644"/>
      <c r="DR94" s="644"/>
      <c r="DS94" s="644"/>
      <c r="DT94" s="644"/>
      <c r="DU94" s="644"/>
      <c r="DV94" s="644"/>
      <c r="DW94" s="644"/>
      <c r="DX94" s="644"/>
      <c r="DY94" s="644"/>
      <c r="DZ94" s="644"/>
      <c r="EA94" s="644"/>
      <c r="EB94" s="644"/>
      <c r="EC94" s="644"/>
      <c r="ED94" s="644"/>
      <c r="EE94" s="644"/>
      <c r="EF94" s="644"/>
      <c r="EG94" s="644"/>
      <c r="EH94" s="644"/>
      <c r="EI94" s="644"/>
      <c r="EJ94" s="644"/>
      <c r="EK94" s="644"/>
      <c r="EL94" s="644"/>
      <c r="EM94" s="644"/>
      <c r="EN94" s="644"/>
      <c r="EO94" s="644"/>
      <c r="EP94" s="644"/>
      <c r="EQ94" s="644"/>
      <c r="ER94" s="644"/>
      <c r="ES94" s="644"/>
      <c r="ET94" s="644"/>
      <c r="EU94" s="644"/>
      <c r="EV94" s="644"/>
      <c r="EW94" s="644"/>
      <c r="EX94" s="644"/>
      <c r="EY94" s="644"/>
      <c r="EZ94" s="644"/>
      <c r="FA94" s="644"/>
      <c r="FB94" s="644"/>
      <c r="FC94" s="644"/>
      <c r="FD94" s="644"/>
      <c r="FE94" s="644"/>
      <c r="FF94" s="644"/>
      <c r="FG94" s="644"/>
      <c r="FH94" s="644"/>
      <c r="FI94" s="644"/>
      <c r="FJ94" s="644"/>
      <c r="FK94" s="644"/>
      <c r="FL94" s="644"/>
      <c r="FM94" s="644"/>
      <c r="FN94" s="644"/>
      <c r="FO94" s="644"/>
      <c r="FP94" s="644"/>
      <c r="FQ94" s="644"/>
      <c r="FR94" s="644"/>
      <c r="FS94" s="644"/>
      <c r="FT94" s="644"/>
      <c r="FU94" s="644"/>
      <c r="FV94" s="644"/>
      <c r="FW94" s="644"/>
      <c r="FX94" s="644"/>
      <c r="FY94" s="644"/>
      <c r="FZ94" s="644"/>
      <c r="GA94" s="644"/>
      <c r="GB94" s="644"/>
      <c r="GC94" s="644"/>
      <c r="GD94" s="644"/>
      <c r="GE94" s="644"/>
      <c r="GF94" s="644"/>
      <c r="GG94" s="644"/>
      <c r="GH94" s="644"/>
      <c r="GI94" s="644"/>
      <c r="GJ94" s="644"/>
      <c r="GK94" s="644"/>
      <c r="GL94" s="644"/>
      <c r="GM94" s="644"/>
      <c r="GN94" s="644"/>
      <c r="GO94" s="644"/>
      <c r="GP94" s="644"/>
      <c r="GQ94" s="644"/>
      <c r="GR94" s="644"/>
      <c r="GS94" s="644"/>
      <c r="GT94" s="644"/>
      <c r="GU94" s="644"/>
      <c r="GV94" s="644"/>
      <c r="GW94" s="644"/>
      <c r="GX94" s="644"/>
      <c r="GY94" s="644"/>
      <c r="GZ94" s="644"/>
      <c r="HA94" s="644"/>
      <c r="HB94" s="644"/>
      <c r="HC94" s="644"/>
      <c r="HD94" s="644"/>
      <c r="HE94" s="644"/>
      <c r="HF94" s="644"/>
      <c r="HG94" s="644"/>
      <c r="HH94" s="644"/>
      <c r="HI94" s="644"/>
      <c r="HJ94" s="644"/>
      <c r="HK94" s="644"/>
      <c r="HL94" s="644"/>
      <c r="HM94" s="644"/>
      <c r="HN94" s="644"/>
      <c r="HO94" s="644"/>
      <c r="HP94" s="644"/>
      <c r="HQ94" s="644"/>
      <c r="HR94" s="644"/>
      <c r="HS94" s="644"/>
      <c r="HT94" s="644"/>
      <c r="HU94" s="644"/>
      <c r="HV94" s="644"/>
      <c r="HW94" s="644"/>
      <c r="HX94" s="644"/>
      <c r="HY94" s="644"/>
      <c r="HZ94" s="644"/>
      <c r="IA94" s="644"/>
      <c r="IB94" s="644"/>
      <c r="IC94" s="644"/>
      <c r="ID94" s="644"/>
      <c r="IE94" s="644"/>
      <c r="IF94" s="644"/>
      <c r="IG94" s="644"/>
      <c r="IH94" s="644"/>
      <c r="II94" s="644"/>
      <c r="IJ94" s="644"/>
    </row>
    <row r="95" spans="1:9" s="644" customFormat="1" ht="30.75">
      <c r="A95" s="33" t="s">
        <v>272</v>
      </c>
      <c r="B95" s="149" t="s">
        <v>74</v>
      </c>
      <c r="C95" s="150" t="s">
        <v>88</v>
      </c>
      <c r="D95" s="586" t="s">
        <v>252</v>
      </c>
      <c r="E95" s="373" t="s">
        <v>277</v>
      </c>
      <c r="F95" s="658" t="s">
        <v>77</v>
      </c>
      <c r="G95" s="659">
        <v>1116326</v>
      </c>
      <c r="H95" s="659">
        <v>0</v>
      </c>
      <c r="I95" s="659">
        <v>0</v>
      </c>
    </row>
    <row r="96" spans="1:9" s="644" customFormat="1" ht="17.25">
      <c r="A96" s="376" t="s">
        <v>90</v>
      </c>
      <c r="B96" s="374" t="s">
        <v>74</v>
      </c>
      <c r="C96" s="375" t="s">
        <v>91</v>
      </c>
      <c r="D96" s="478"/>
      <c r="E96" s="479"/>
      <c r="F96" s="480"/>
      <c r="G96" s="502">
        <f>+G109+G102+G97</f>
        <v>132963</v>
      </c>
      <c r="H96" s="502">
        <f>+H109+H102+H97</f>
        <v>2000</v>
      </c>
      <c r="I96" s="502">
        <f>+I109+I102+I97</f>
        <v>2000</v>
      </c>
    </row>
    <row r="97" spans="1:9" s="644" customFormat="1" ht="78" hidden="1">
      <c r="A97" s="830" t="s">
        <v>594</v>
      </c>
      <c r="B97" s="831" t="s">
        <v>74</v>
      </c>
      <c r="C97" s="832" t="s">
        <v>91</v>
      </c>
      <c r="D97" s="833" t="s">
        <v>595</v>
      </c>
      <c r="E97" s="834" t="s">
        <v>210</v>
      </c>
      <c r="F97" s="835"/>
      <c r="G97" s="836">
        <f>G101</f>
        <v>0</v>
      </c>
      <c r="H97" s="836">
        <f>H101</f>
        <v>0</v>
      </c>
      <c r="I97" s="836">
        <f>I101</f>
        <v>0</v>
      </c>
    </row>
    <row r="98" spans="1:9" s="644" customFormat="1" ht="124.5" hidden="1">
      <c r="A98" s="109" t="s">
        <v>369</v>
      </c>
      <c r="B98" s="841" t="s">
        <v>74</v>
      </c>
      <c r="C98" s="837" t="s">
        <v>91</v>
      </c>
      <c r="D98" s="838" t="s">
        <v>596</v>
      </c>
      <c r="E98" s="839" t="s">
        <v>210</v>
      </c>
      <c r="F98" s="413"/>
      <c r="G98" s="829">
        <f>G101</f>
        <v>0</v>
      </c>
      <c r="H98" s="829">
        <f>H101</f>
        <v>0</v>
      </c>
      <c r="I98" s="829">
        <f>I101</f>
        <v>0</v>
      </c>
    </row>
    <row r="99" spans="1:9" s="644" customFormat="1" ht="62.25" hidden="1">
      <c r="A99" s="828" t="s">
        <v>355</v>
      </c>
      <c r="B99" s="841" t="s">
        <v>74</v>
      </c>
      <c r="C99" s="837" t="s">
        <v>91</v>
      </c>
      <c r="D99" s="838" t="s">
        <v>598</v>
      </c>
      <c r="E99" s="839" t="s">
        <v>214</v>
      </c>
      <c r="F99" s="413"/>
      <c r="G99" s="829">
        <f>G101</f>
        <v>0</v>
      </c>
      <c r="H99" s="829">
        <f>H101</f>
        <v>0</v>
      </c>
      <c r="I99" s="829">
        <f>I101</f>
        <v>0</v>
      </c>
    </row>
    <row r="100" spans="1:9" s="644" customFormat="1" ht="17.25" hidden="1">
      <c r="A100" s="828" t="s">
        <v>329</v>
      </c>
      <c r="B100" s="841" t="s">
        <v>74</v>
      </c>
      <c r="C100" s="837" t="s">
        <v>91</v>
      </c>
      <c r="D100" s="838" t="s">
        <v>596</v>
      </c>
      <c r="E100" s="839" t="s">
        <v>597</v>
      </c>
      <c r="F100" s="413"/>
      <c r="G100" s="829">
        <f>G101</f>
        <v>0</v>
      </c>
      <c r="H100" s="829">
        <f>H101</f>
        <v>0</v>
      </c>
      <c r="I100" s="829">
        <f>I101</f>
        <v>0</v>
      </c>
    </row>
    <row r="101" spans="1:9" s="644" customFormat="1" ht="30.75" hidden="1">
      <c r="A101" s="33" t="s">
        <v>272</v>
      </c>
      <c r="B101" s="841" t="s">
        <v>74</v>
      </c>
      <c r="C101" s="837" t="s">
        <v>91</v>
      </c>
      <c r="D101" s="838" t="s">
        <v>596</v>
      </c>
      <c r="E101" s="839" t="s">
        <v>597</v>
      </c>
      <c r="F101" s="413" t="s">
        <v>77</v>
      </c>
      <c r="G101" s="840"/>
      <c r="H101" s="840"/>
      <c r="I101" s="840"/>
    </row>
    <row r="102" spans="1:9" s="644" customFormat="1" ht="93">
      <c r="A102" s="259" t="s">
        <v>363</v>
      </c>
      <c r="B102" s="481" t="s">
        <v>74</v>
      </c>
      <c r="C102" s="482" t="s">
        <v>91</v>
      </c>
      <c r="D102" s="266" t="s">
        <v>109</v>
      </c>
      <c r="E102" s="483" t="s">
        <v>210</v>
      </c>
      <c r="F102" s="484"/>
      <c r="G102" s="289">
        <f>G103</f>
        <v>130963</v>
      </c>
      <c r="H102" s="289">
        <f>H103</f>
        <v>0</v>
      </c>
      <c r="I102" s="289">
        <f>I103</f>
        <v>0</v>
      </c>
    </row>
    <row r="103" spans="1:9" s="644" customFormat="1" ht="124.5">
      <c r="A103" s="240" t="s">
        <v>366</v>
      </c>
      <c r="B103" s="235" t="s">
        <v>74</v>
      </c>
      <c r="C103" s="236" t="s">
        <v>91</v>
      </c>
      <c r="D103" s="164" t="s">
        <v>224</v>
      </c>
      <c r="E103" s="204" t="s">
        <v>210</v>
      </c>
      <c r="F103" s="413"/>
      <c r="G103" s="288">
        <f>+G104</f>
        <v>130963</v>
      </c>
      <c r="H103" s="288">
        <f>+H104</f>
        <v>0</v>
      </c>
      <c r="I103" s="288">
        <f>+I104</f>
        <v>0</v>
      </c>
    </row>
    <row r="104" spans="1:9" s="644" customFormat="1" ht="46.5">
      <c r="A104" s="216" t="s">
        <v>352</v>
      </c>
      <c r="B104" s="235" t="s">
        <v>74</v>
      </c>
      <c r="C104" s="236" t="s">
        <v>91</v>
      </c>
      <c r="D104" s="164" t="s">
        <v>224</v>
      </c>
      <c r="E104" s="204" t="s">
        <v>214</v>
      </c>
      <c r="F104" s="413"/>
      <c r="G104" s="288">
        <f>+G105+G107</f>
        <v>130963</v>
      </c>
      <c r="H104" s="288">
        <f>+H105+H107</f>
        <v>0</v>
      </c>
      <c r="I104" s="288">
        <f>+I105+I107</f>
        <v>0</v>
      </c>
    </row>
    <row r="105" spans="1:9" s="644" customFormat="1" ht="53.25" customHeight="1">
      <c r="A105" s="206" t="s">
        <v>490</v>
      </c>
      <c r="B105" s="235" t="s">
        <v>74</v>
      </c>
      <c r="C105" s="236" t="s">
        <v>91</v>
      </c>
      <c r="D105" s="164" t="s">
        <v>224</v>
      </c>
      <c r="E105" s="204" t="s">
        <v>330</v>
      </c>
      <c r="F105" s="413"/>
      <c r="G105" s="288">
        <f>+G106</f>
        <v>91674</v>
      </c>
      <c r="H105" s="288">
        <f>+H106</f>
        <v>0</v>
      </c>
      <c r="I105" s="288">
        <f>+I106</f>
        <v>0</v>
      </c>
    </row>
    <row r="106" spans="1:9" s="644" customFormat="1" ht="30.75">
      <c r="A106" s="239" t="s">
        <v>272</v>
      </c>
      <c r="B106" s="235" t="s">
        <v>74</v>
      </c>
      <c r="C106" s="236" t="s">
        <v>91</v>
      </c>
      <c r="D106" s="164" t="s">
        <v>224</v>
      </c>
      <c r="E106" s="204" t="s">
        <v>330</v>
      </c>
      <c r="F106" s="392" t="s">
        <v>77</v>
      </c>
      <c r="G106" s="552">
        <v>91674</v>
      </c>
      <c r="H106" s="552">
        <v>0</v>
      </c>
      <c r="I106" s="552">
        <v>0</v>
      </c>
    </row>
    <row r="107" spans="1:9" s="644" customFormat="1" ht="46.5">
      <c r="A107" s="400" t="s">
        <v>491</v>
      </c>
      <c r="B107" s="235" t="s">
        <v>74</v>
      </c>
      <c r="C107" s="236" t="s">
        <v>91</v>
      </c>
      <c r="D107" s="164" t="s">
        <v>224</v>
      </c>
      <c r="E107" s="204" t="s">
        <v>331</v>
      </c>
      <c r="F107" s="392"/>
      <c r="G107" s="288">
        <f>+G108</f>
        <v>39289</v>
      </c>
      <c r="H107" s="288">
        <f>+H108</f>
        <v>0</v>
      </c>
      <c r="I107" s="288">
        <f>+I108</f>
        <v>0</v>
      </c>
    </row>
    <row r="108" spans="1:9" s="644" customFormat="1" ht="30.75">
      <c r="A108" s="33" t="s">
        <v>272</v>
      </c>
      <c r="B108" s="235" t="s">
        <v>74</v>
      </c>
      <c r="C108" s="236" t="s">
        <v>91</v>
      </c>
      <c r="D108" s="164" t="s">
        <v>224</v>
      </c>
      <c r="E108" s="204" t="s">
        <v>331</v>
      </c>
      <c r="F108" s="392" t="s">
        <v>77</v>
      </c>
      <c r="G108" s="552">
        <v>39289</v>
      </c>
      <c r="H108" s="552">
        <v>0</v>
      </c>
      <c r="I108" s="552">
        <v>0</v>
      </c>
    </row>
    <row r="109" spans="1:9" s="644" customFormat="1" ht="62.25">
      <c r="A109" s="510" t="s">
        <v>520</v>
      </c>
      <c r="B109" s="481" t="s">
        <v>74</v>
      </c>
      <c r="C109" s="482" t="s">
        <v>91</v>
      </c>
      <c r="D109" s="486" t="s">
        <v>257</v>
      </c>
      <c r="E109" s="487" t="s">
        <v>202</v>
      </c>
      <c r="F109" s="488"/>
      <c r="G109" s="292">
        <f>G110</f>
        <v>2000</v>
      </c>
      <c r="H109" s="292">
        <f>H110</f>
        <v>2000</v>
      </c>
      <c r="I109" s="292">
        <f>I110</f>
        <v>2000</v>
      </c>
    </row>
    <row r="110" spans="1:9" s="644" customFormat="1" ht="78">
      <c r="A110" s="239" t="s">
        <v>521</v>
      </c>
      <c r="B110" s="235" t="s">
        <v>74</v>
      </c>
      <c r="C110" s="236" t="s">
        <v>91</v>
      </c>
      <c r="D110" s="447" t="s">
        <v>258</v>
      </c>
      <c r="E110" s="448" t="s">
        <v>202</v>
      </c>
      <c r="F110" s="413"/>
      <c r="G110" s="288">
        <f>+G111</f>
        <v>2000</v>
      </c>
      <c r="H110" s="288">
        <f aca="true" t="shared" si="11" ref="H110:I112">+H111</f>
        <v>2000</v>
      </c>
      <c r="I110" s="288">
        <f t="shared" si="11"/>
        <v>2000</v>
      </c>
    </row>
    <row r="111" spans="1:9" s="644" customFormat="1" ht="46.5">
      <c r="A111" s="239" t="s">
        <v>518</v>
      </c>
      <c r="B111" s="235" t="s">
        <v>74</v>
      </c>
      <c r="C111" s="236" t="s">
        <v>91</v>
      </c>
      <c r="D111" s="447" t="s">
        <v>258</v>
      </c>
      <c r="E111" s="448" t="s">
        <v>214</v>
      </c>
      <c r="F111" s="413"/>
      <c r="G111" s="288">
        <f>+G112</f>
        <v>2000</v>
      </c>
      <c r="H111" s="288">
        <f t="shared" si="11"/>
        <v>2000</v>
      </c>
      <c r="I111" s="288">
        <f t="shared" si="11"/>
        <v>2000</v>
      </c>
    </row>
    <row r="112" spans="1:9" s="644" customFormat="1" ht="42.75" customHeight="1">
      <c r="A112" s="239" t="s">
        <v>259</v>
      </c>
      <c r="B112" s="235" t="s">
        <v>74</v>
      </c>
      <c r="C112" s="236" t="s">
        <v>91</v>
      </c>
      <c r="D112" s="447" t="s">
        <v>258</v>
      </c>
      <c r="E112" s="448" t="s">
        <v>519</v>
      </c>
      <c r="F112" s="413"/>
      <c r="G112" s="288">
        <f>+G113</f>
        <v>2000</v>
      </c>
      <c r="H112" s="288">
        <f t="shared" si="11"/>
        <v>2000</v>
      </c>
      <c r="I112" s="288">
        <f t="shared" si="11"/>
        <v>2000</v>
      </c>
    </row>
    <row r="113" spans="1:9" s="644" customFormat="1" ht="30.75">
      <c r="A113" s="722" t="s">
        <v>272</v>
      </c>
      <c r="B113" s="149" t="s">
        <v>74</v>
      </c>
      <c r="C113" s="150" t="s">
        <v>91</v>
      </c>
      <c r="D113" s="390" t="s">
        <v>258</v>
      </c>
      <c r="E113" s="391" t="s">
        <v>519</v>
      </c>
      <c r="F113" s="658" t="s">
        <v>77</v>
      </c>
      <c r="G113" s="659">
        <v>2000</v>
      </c>
      <c r="H113" s="659">
        <v>2000</v>
      </c>
      <c r="I113" s="659">
        <v>2000</v>
      </c>
    </row>
    <row r="114" spans="1:9" s="644" customFormat="1" ht="17.25">
      <c r="A114" s="106" t="s">
        <v>92</v>
      </c>
      <c r="B114" s="131" t="s">
        <v>93</v>
      </c>
      <c r="C114" s="131"/>
      <c r="D114" s="151"/>
      <c r="E114" s="152"/>
      <c r="F114" s="131"/>
      <c r="G114" s="503">
        <f>SUM(G115+G121)</f>
        <v>120000</v>
      </c>
      <c r="H114" s="503">
        <f>SUM(H115+H121)</f>
        <v>10000</v>
      </c>
      <c r="I114" s="503">
        <f>SUM(I115+I121)</f>
        <v>10000</v>
      </c>
    </row>
    <row r="115" spans="1:9" s="644" customFormat="1" ht="17.25">
      <c r="A115" s="219" t="s">
        <v>215</v>
      </c>
      <c r="B115" s="213" t="s">
        <v>93</v>
      </c>
      <c r="C115" s="213" t="s">
        <v>69</v>
      </c>
      <c r="D115" s="220"/>
      <c r="E115" s="221"/>
      <c r="F115" s="213"/>
      <c r="G115" s="553">
        <f>SUM(G116)</f>
        <v>40000</v>
      </c>
      <c r="H115" s="553">
        <f aca="true" t="shared" si="12" ref="H115:I119">SUM(H116)</f>
        <v>0</v>
      </c>
      <c r="I115" s="553">
        <f t="shared" si="12"/>
        <v>0</v>
      </c>
    </row>
    <row r="116" spans="1:9" s="14" customFormat="1" ht="93">
      <c r="A116" s="256" t="s">
        <v>363</v>
      </c>
      <c r="B116" s="210" t="s">
        <v>93</v>
      </c>
      <c r="C116" s="210" t="s">
        <v>69</v>
      </c>
      <c r="D116" s="211" t="s">
        <v>109</v>
      </c>
      <c r="E116" s="212" t="s">
        <v>210</v>
      </c>
      <c r="F116" s="210"/>
      <c r="G116" s="547">
        <f>SUM(G117)</f>
        <v>40000</v>
      </c>
      <c r="H116" s="547">
        <f t="shared" si="12"/>
        <v>0</v>
      </c>
      <c r="I116" s="547">
        <f t="shared" si="12"/>
        <v>0</v>
      </c>
    </row>
    <row r="117" spans="1:9" s="14" customFormat="1" ht="99" customHeight="1">
      <c r="A117" s="208" t="s">
        <v>364</v>
      </c>
      <c r="B117" s="257" t="s">
        <v>93</v>
      </c>
      <c r="C117" s="257" t="s">
        <v>69</v>
      </c>
      <c r="D117" s="164" t="s">
        <v>110</v>
      </c>
      <c r="E117" s="204" t="s">
        <v>210</v>
      </c>
      <c r="F117" s="203"/>
      <c r="G117" s="554">
        <f>SUM(G118)</f>
        <v>40000</v>
      </c>
      <c r="H117" s="554">
        <f t="shared" si="12"/>
        <v>0</v>
      </c>
      <c r="I117" s="554">
        <f t="shared" si="12"/>
        <v>0</v>
      </c>
    </row>
    <row r="118" spans="1:9" s="14" customFormat="1" ht="62.25">
      <c r="A118" s="209" t="s">
        <v>365</v>
      </c>
      <c r="B118" s="257" t="s">
        <v>93</v>
      </c>
      <c r="C118" s="257" t="s">
        <v>69</v>
      </c>
      <c r="D118" s="164" t="s">
        <v>110</v>
      </c>
      <c r="E118" s="204" t="s">
        <v>214</v>
      </c>
      <c r="F118" s="203"/>
      <c r="G118" s="554">
        <f>SUM(G119)</f>
        <v>40000</v>
      </c>
      <c r="H118" s="554">
        <f t="shared" si="12"/>
        <v>0</v>
      </c>
      <c r="I118" s="554">
        <f t="shared" si="12"/>
        <v>0</v>
      </c>
    </row>
    <row r="119" spans="1:9" s="14" customFormat="1" ht="17.25" customHeight="1">
      <c r="A119" s="206" t="s">
        <v>217</v>
      </c>
      <c r="B119" s="257" t="s">
        <v>93</v>
      </c>
      <c r="C119" s="257" t="s">
        <v>69</v>
      </c>
      <c r="D119" s="164" t="s">
        <v>110</v>
      </c>
      <c r="E119" s="204" t="s">
        <v>216</v>
      </c>
      <c r="F119" s="203"/>
      <c r="G119" s="554">
        <f>SUM(G120)</f>
        <v>40000</v>
      </c>
      <c r="H119" s="554">
        <f t="shared" si="12"/>
        <v>0</v>
      </c>
      <c r="I119" s="554">
        <f t="shared" si="12"/>
        <v>0</v>
      </c>
    </row>
    <row r="120" spans="1:9" s="14" customFormat="1" ht="30.75">
      <c r="A120" s="104" t="s">
        <v>272</v>
      </c>
      <c r="B120" s="257" t="s">
        <v>93</v>
      </c>
      <c r="C120" s="257" t="s">
        <v>69</v>
      </c>
      <c r="D120" s="164" t="s">
        <v>110</v>
      </c>
      <c r="E120" s="204" t="s">
        <v>216</v>
      </c>
      <c r="F120" s="257" t="s">
        <v>77</v>
      </c>
      <c r="G120" s="258">
        <v>40000</v>
      </c>
      <c r="H120" s="258">
        <v>0</v>
      </c>
      <c r="I120" s="258">
        <v>0</v>
      </c>
    </row>
    <row r="121" spans="1:9" s="636" customFormat="1" ht="18">
      <c r="A121" s="107" t="s">
        <v>94</v>
      </c>
      <c r="B121" s="136" t="s">
        <v>93</v>
      </c>
      <c r="C121" s="136" t="s">
        <v>86</v>
      </c>
      <c r="D121" s="153"/>
      <c r="E121" s="154"/>
      <c r="F121" s="136"/>
      <c r="G121" s="205">
        <f>SUM(G122+G127)</f>
        <v>80000</v>
      </c>
      <c r="H121" s="205">
        <f>SUM(H122+H127)</f>
        <v>10000</v>
      </c>
      <c r="I121" s="205">
        <f>SUM(I122+I127)</f>
        <v>10000</v>
      </c>
    </row>
    <row r="122" spans="1:9" s="636" customFormat="1" ht="93">
      <c r="A122" s="256" t="s">
        <v>363</v>
      </c>
      <c r="B122" s="210" t="s">
        <v>93</v>
      </c>
      <c r="C122" s="230" t="s">
        <v>86</v>
      </c>
      <c r="D122" s="231" t="s">
        <v>109</v>
      </c>
      <c r="E122" s="232" t="s">
        <v>210</v>
      </c>
      <c r="F122" s="233"/>
      <c r="G122" s="234">
        <f>+G123</f>
        <v>80000</v>
      </c>
      <c r="H122" s="234">
        <f>+H123</f>
        <v>10000</v>
      </c>
      <c r="I122" s="234">
        <f>+I123</f>
        <v>10000</v>
      </c>
    </row>
    <row r="123" spans="1:9" s="636" customFormat="1" ht="95.25" customHeight="1">
      <c r="A123" s="216" t="s">
        <v>364</v>
      </c>
      <c r="B123" s="235" t="s">
        <v>93</v>
      </c>
      <c r="C123" s="236" t="s">
        <v>86</v>
      </c>
      <c r="D123" s="162" t="s">
        <v>110</v>
      </c>
      <c r="E123" s="163" t="s">
        <v>210</v>
      </c>
      <c r="F123" s="237"/>
      <c r="G123" s="288">
        <f>+G125</f>
        <v>80000</v>
      </c>
      <c r="H123" s="288">
        <f>+H125</f>
        <v>10000</v>
      </c>
      <c r="I123" s="288">
        <f>+I125</f>
        <v>10000</v>
      </c>
    </row>
    <row r="124" spans="1:9" s="636" customFormat="1" ht="60.75" customHeight="1">
      <c r="A124" s="708" t="s">
        <v>512</v>
      </c>
      <c r="B124" s="235" t="s">
        <v>93</v>
      </c>
      <c r="C124" s="236" t="s">
        <v>86</v>
      </c>
      <c r="D124" s="162" t="s">
        <v>110</v>
      </c>
      <c r="E124" s="163" t="s">
        <v>214</v>
      </c>
      <c r="F124" s="237"/>
      <c r="G124" s="554">
        <f aca="true" t="shared" si="13" ref="G124:I125">SUM(G125)</f>
        <v>80000</v>
      </c>
      <c r="H124" s="554">
        <f t="shared" si="13"/>
        <v>10000</v>
      </c>
      <c r="I124" s="554">
        <f t="shared" si="13"/>
        <v>10000</v>
      </c>
    </row>
    <row r="125" spans="1:9" s="636" customFormat="1" ht="18.75" customHeight="1">
      <c r="A125" s="238" t="s">
        <v>111</v>
      </c>
      <c r="B125" s="235" t="s">
        <v>93</v>
      </c>
      <c r="C125" s="236" t="s">
        <v>86</v>
      </c>
      <c r="D125" s="162" t="s">
        <v>110</v>
      </c>
      <c r="E125" s="163" t="s">
        <v>219</v>
      </c>
      <c r="F125" s="237"/>
      <c r="G125" s="288">
        <f t="shared" si="13"/>
        <v>80000</v>
      </c>
      <c r="H125" s="288">
        <f t="shared" si="13"/>
        <v>10000</v>
      </c>
      <c r="I125" s="288">
        <f t="shared" si="13"/>
        <v>10000</v>
      </c>
    </row>
    <row r="126" spans="1:9" s="636" customFormat="1" ht="30.75">
      <c r="A126" s="104" t="s">
        <v>272</v>
      </c>
      <c r="B126" s="149" t="s">
        <v>93</v>
      </c>
      <c r="C126" s="150" t="s">
        <v>86</v>
      </c>
      <c r="D126" s="155" t="s">
        <v>110</v>
      </c>
      <c r="E126" s="156" t="s">
        <v>219</v>
      </c>
      <c r="F126" s="613" t="s">
        <v>77</v>
      </c>
      <c r="G126" s="614">
        <v>80000</v>
      </c>
      <c r="H126" s="614">
        <v>10000</v>
      </c>
      <c r="I126" s="614">
        <v>10000</v>
      </c>
    </row>
    <row r="127" spans="1:9" s="636" customFormat="1" ht="62.25" hidden="1">
      <c r="A127" s="789" t="s">
        <v>590</v>
      </c>
      <c r="B127" s="790" t="s">
        <v>93</v>
      </c>
      <c r="C127" s="791" t="s">
        <v>86</v>
      </c>
      <c r="D127" s="792" t="s">
        <v>585</v>
      </c>
      <c r="E127" s="793" t="s">
        <v>586</v>
      </c>
      <c r="F127" s="794"/>
      <c r="G127" s="396">
        <f>G131</f>
        <v>0</v>
      </c>
      <c r="H127" s="396">
        <f>H131</f>
        <v>0</v>
      </c>
      <c r="I127" s="396">
        <f>I131</f>
        <v>0</v>
      </c>
    </row>
    <row r="128" spans="1:9" s="636" customFormat="1" ht="78" hidden="1">
      <c r="A128" s="708" t="s">
        <v>591</v>
      </c>
      <c r="B128" s="149" t="s">
        <v>93</v>
      </c>
      <c r="C128" s="150" t="s">
        <v>86</v>
      </c>
      <c r="D128" s="155" t="s">
        <v>587</v>
      </c>
      <c r="E128" s="156" t="s">
        <v>210</v>
      </c>
      <c r="F128" s="613"/>
      <c r="G128" s="795">
        <f>G131</f>
        <v>0</v>
      </c>
      <c r="H128" s="795">
        <f>H131</f>
        <v>0</v>
      </c>
      <c r="I128" s="795">
        <f>I131</f>
        <v>0</v>
      </c>
    </row>
    <row r="129" spans="1:9" s="636" customFormat="1" ht="46.5" hidden="1">
      <c r="A129" s="708" t="s">
        <v>592</v>
      </c>
      <c r="B129" s="149" t="s">
        <v>93</v>
      </c>
      <c r="C129" s="150" t="s">
        <v>86</v>
      </c>
      <c r="D129" s="155" t="s">
        <v>587</v>
      </c>
      <c r="E129" s="156" t="s">
        <v>218</v>
      </c>
      <c r="F129" s="613"/>
      <c r="G129" s="795">
        <f>G131</f>
        <v>0</v>
      </c>
      <c r="H129" s="795">
        <f>H131</f>
        <v>0</v>
      </c>
      <c r="I129" s="795">
        <f>I131</f>
        <v>0</v>
      </c>
    </row>
    <row r="130" spans="1:9" s="636" customFormat="1" ht="18" hidden="1">
      <c r="A130" s="788" t="s">
        <v>513</v>
      </c>
      <c r="B130" s="149" t="s">
        <v>93</v>
      </c>
      <c r="C130" s="150" t="s">
        <v>86</v>
      </c>
      <c r="D130" s="155" t="s">
        <v>587</v>
      </c>
      <c r="E130" s="156" t="s">
        <v>588</v>
      </c>
      <c r="F130" s="613"/>
      <c r="G130" s="795">
        <f>G131</f>
        <v>0</v>
      </c>
      <c r="H130" s="795">
        <f>H131</f>
        <v>0</v>
      </c>
      <c r="I130" s="795">
        <f>I131</f>
        <v>0</v>
      </c>
    </row>
    <row r="131" spans="1:9" s="636" customFormat="1" ht="30.75" hidden="1">
      <c r="A131" s="708" t="s">
        <v>272</v>
      </c>
      <c r="B131" s="149" t="s">
        <v>93</v>
      </c>
      <c r="C131" s="150" t="s">
        <v>86</v>
      </c>
      <c r="D131" s="155" t="s">
        <v>587</v>
      </c>
      <c r="E131" s="156" t="s">
        <v>588</v>
      </c>
      <c r="F131" s="613" t="s">
        <v>77</v>
      </c>
      <c r="G131" s="614"/>
      <c r="H131" s="614"/>
      <c r="I131" s="614"/>
    </row>
    <row r="132" spans="1:9" s="636" customFormat="1" ht="18" hidden="1">
      <c r="A132" s="104">
        <v>5</v>
      </c>
      <c r="B132" s="149" t="s">
        <v>93</v>
      </c>
      <c r="C132" s="150" t="s">
        <v>86</v>
      </c>
      <c r="D132" s="155" t="s">
        <v>587</v>
      </c>
      <c r="E132" s="156" t="s">
        <v>589</v>
      </c>
      <c r="F132" s="613"/>
      <c r="G132" s="614"/>
      <c r="H132" s="614"/>
      <c r="I132" s="614"/>
    </row>
    <row r="133" spans="1:9" s="636" customFormat="1" ht="18" hidden="1">
      <c r="A133" s="104"/>
      <c r="B133" s="149" t="s">
        <v>93</v>
      </c>
      <c r="C133" s="150" t="s">
        <v>86</v>
      </c>
      <c r="D133" s="155" t="s">
        <v>587</v>
      </c>
      <c r="E133" s="156" t="s">
        <v>589</v>
      </c>
      <c r="F133" s="613" t="s">
        <v>77</v>
      </c>
      <c r="G133" s="614"/>
      <c r="H133" s="614"/>
      <c r="I133" s="614"/>
    </row>
    <row r="134" spans="1:9" ht="15">
      <c r="A134" s="102" t="s">
        <v>95</v>
      </c>
      <c r="B134" s="110" t="s">
        <v>96</v>
      </c>
      <c r="C134" s="110"/>
      <c r="D134" s="151"/>
      <c r="E134" s="152"/>
      <c r="F134" s="110"/>
      <c r="G134" s="198">
        <f>+G135+G145</f>
        <v>30000</v>
      </c>
      <c r="H134" s="198">
        <f>+H135+H145</f>
        <v>0</v>
      </c>
      <c r="I134" s="198">
        <f>+I135+I145</f>
        <v>0</v>
      </c>
    </row>
    <row r="135" spans="1:9" ht="15" hidden="1">
      <c r="A135" s="103" t="s">
        <v>97</v>
      </c>
      <c r="B135" s="115" t="s">
        <v>96</v>
      </c>
      <c r="C135" s="115" t="s">
        <v>68</v>
      </c>
      <c r="D135" s="125"/>
      <c r="E135" s="126"/>
      <c r="F135" s="115"/>
      <c r="G135" s="197">
        <f aca="true" t="shared" si="14" ref="G135:I136">+G136</f>
        <v>0</v>
      </c>
      <c r="H135" s="197">
        <f t="shared" si="14"/>
        <v>0</v>
      </c>
      <c r="I135" s="197">
        <f t="shared" si="14"/>
        <v>0</v>
      </c>
    </row>
    <row r="136" spans="1:9" ht="62.25" customHeight="1" hidden="1">
      <c r="A136" s="245" t="s">
        <v>361</v>
      </c>
      <c r="B136" s="246" t="s">
        <v>96</v>
      </c>
      <c r="C136" s="246" t="s">
        <v>68</v>
      </c>
      <c r="D136" s="211" t="s">
        <v>105</v>
      </c>
      <c r="E136" s="222" t="s">
        <v>210</v>
      </c>
      <c r="F136" s="223"/>
      <c r="G136" s="247">
        <f t="shared" si="14"/>
        <v>0</v>
      </c>
      <c r="H136" s="247">
        <f t="shared" si="14"/>
        <v>0</v>
      </c>
      <c r="I136" s="247">
        <f t="shared" si="14"/>
        <v>0</v>
      </c>
    </row>
    <row r="137" spans="1:9" ht="62.25" hidden="1">
      <c r="A137" s="239" t="s">
        <v>371</v>
      </c>
      <c r="B137" s="141" t="s">
        <v>96</v>
      </c>
      <c r="C137" s="141" t="s">
        <v>68</v>
      </c>
      <c r="D137" s="159" t="s">
        <v>106</v>
      </c>
      <c r="E137" s="160" t="s">
        <v>210</v>
      </c>
      <c r="F137" s="141"/>
      <c r="G137" s="556">
        <f>SUM(G138)</f>
        <v>0</v>
      </c>
      <c r="H137" s="556">
        <f>SUM(H138)</f>
        <v>0</v>
      </c>
      <c r="I137" s="556">
        <f>SUM(I138)</f>
        <v>0</v>
      </c>
    </row>
    <row r="138" spans="1:9" ht="30.75" hidden="1">
      <c r="A138" s="240" t="s">
        <v>220</v>
      </c>
      <c r="B138" s="141" t="s">
        <v>96</v>
      </c>
      <c r="C138" s="241" t="s">
        <v>68</v>
      </c>
      <c r="D138" s="159" t="s">
        <v>106</v>
      </c>
      <c r="E138" s="160" t="s">
        <v>214</v>
      </c>
      <c r="F138" s="242"/>
      <c r="G138" s="556">
        <f>SUM(G139+G141+G143)</f>
        <v>0</v>
      </c>
      <c r="H138" s="556">
        <f>SUM(H139+H141+H143)</f>
        <v>0</v>
      </c>
      <c r="I138" s="556">
        <f>SUM(I139+I141+I143)</f>
        <v>0</v>
      </c>
    </row>
    <row r="139" spans="1:9" ht="30.75" hidden="1">
      <c r="A139" s="674" t="s">
        <v>504</v>
      </c>
      <c r="B139" s="141" t="s">
        <v>96</v>
      </c>
      <c r="C139" s="241" t="s">
        <v>68</v>
      </c>
      <c r="D139" s="159" t="s">
        <v>106</v>
      </c>
      <c r="E139" s="160" t="s">
        <v>333</v>
      </c>
      <c r="F139" s="242"/>
      <c r="G139" s="556">
        <f>G140</f>
        <v>0</v>
      </c>
      <c r="H139" s="556">
        <f>H140</f>
        <v>0</v>
      </c>
      <c r="I139" s="556">
        <f>I140</f>
        <v>0</v>
      </c>
    </row>
    <row r="140" spans="1:9" ht="62.25" hidden="1">
      <c r="A140" s="33" t="s">
        <v>75</v>
      </c>
      <c r="B140" s="141" t="s">
        <v>96</v>
      </c>
      <c r="C140" s="241" t="s">
        <v>68</v>
      </c>
      <c r="D140" s="159" t="s">
        <v>106</v>
      </c>
      <c r="E140" s="160" t="s">
        <v>333</v>
      </c>
      <c r="F140" s="242" t="s">
        <v>70</v>
      </c>
      <c r="G140" s="558"/>
      <c r="H140" s="558"/>
      <c r="I140" s="558"/>
    </row>
    <row r="141" spans="1:9" ht="52.5" customHeight="1" hidden="1">
      <c r="A141" s="239" t="s">
        <v>382</v>
      </c>
      <c r="B141" s="141" t="s">
        <v>96</v>
      </c>
      <c r="C141" s="241" t="s">
        <v>68</v>
      </c>
      <c r="D141" s="164" t="s">
        <v>106</v>
      </c>
      <c r="E141" s="204" t="s">
        <v>334</v>
      </c>
      <c r="F141" s="242"/>
      <c r="G141" s="243">
        <f>G142</f>
        <v>0</v>
      </c>
      <c r="H141" s="243">
        <f>H142</f>
        <v>0</v>
      </c>
      <c r="I141" s="243">
        <f>I142</f>
        <v>0</v>
      </c>
    </row>
    <row r="142" spans="1:9" ht="32.25" customHeight="1" hidden="1">
      <c r="A142" s="33" t="s">
        <v>75</v>
      </c>
      <c r="B142" s="129" t="s">
        <v>96</v>
      </c>
      <c r="C142" s="129" t="s">
        <v>68</v>
      </c>
      <c r="D142" s="139" t="s">
        <v>106</v>
      </c>
      <c r="E142" s="157" t="s">
        <v>334</v>
      </c>
      <c r="F142" s="129" t="s">
        <v>70</v>
      </c>
      <c r="G142" s="201"/>
      <c r="H142" s="201"/>
      <c r="I142" s="201"/>
    </row>
    <row r="143" spans="1:9" ht="32.25" customHeight="1" hidden="1">
      <c r="A143" s="651" t="s">
        <v>107</v>
      </c>
      <c r="B143" s="129" t="s">
        <v>96</v>
      </c>
      <c r="C143" s="129" t="s">
        <v>68</v>
      </c>
      <c r="D143" s="139" t="s">
        <v>106</v>
      </c>
      <c r="E143" s="157" t="s">
        <v>389</v>
      </c>
      <c r="F143" s="129"/>
      <c r="G143" s="243">
        <f>SUM(G144:G144)</f>
        <v>0</v>
      </c>
      <c r="H143" s="243">
        <f>SUM(H144:H144)</f>
        <v>0</v>
      </c>
      <c r="I143" s="243">
        <f>SUM(I144:I144)</f>
        <v>0</v>
      </c>
    </row>
    <row r="144" spans="1:9" ht="30.75" hidden="1">
      <c r="A144" s="104" t="s">
        <v>272</v>
      </c>
      <c r="B144" s="129" t="s">
        <v>96</v>
      </c>
      <c r="C144" s="129" t="s">
        <v>68</v>
      </c>
      <c r="D144" s="139" t="s">
        <v>106</v>
      </c>
      <c r="E144" s="157" t="s">
        <v>389</v>
      </c>
      <c r="F144" s="129" t="s">
        <v>77</v>
      </c>
      <c r="G144" s="201"/>
      <c r="H144" s="201"/>
      <c r="I144" s="201"/>
    </row>
    <row r="145" spans="1:9" ht="15">
      <c r="A145" s="660" t="s">
        <v>279</v>
      </c>
      <c r="B145" s="377" t="s">
        <v>96</v>
      </c>
      <c r="C145" s="377" t="s">
        <v>74</v>
      </c>
      <c r="D145" s="220"/>
      <c r="E145" s="221"/>
      <c r="F145" s="170"/>
      <c r="G145" s="428">
        <f>+G147</f>
        <v>30000</v>
      </c>
      <c r="H145" s="428">
        <f>+H147</f>
        <v>0</v>
      </c>
      <c r="I145" s="428">
        <f>+I147</f>
        <v>0</v>
      </c>
    </row>
    <row r="146" spans="1:9" ht="62.25">
      <c r="A146" s="245" t="s">
        <v>361</v>
      </c>
      <c r="B146" s="246" t="s">
        <v>96</v>
      </c>
      <c r="C146" s="246" t="s">
        <v>74</v>
      </c>
      <c r="D146" s="211" t="s">
        <v>105</v>
      </c>
      <c r="E146" s="222" t="s">
        <v>210</v>
      </c>
      <c r="F146" s="223"/>
      <c r="G146" s="247">
        <f>+G147</f>
        <v>30000</v>
      </c>
      <c r="H146" s="247">
        <f>+H147</f>
        <v>0</v>
      </c>
      <c r="I146" s="247">
        <f>+I147</f>
        <v>0</v>
      </c>
    </row>
    <row r="147" spans="1:9" ht="62.25">
      <c r="A147" s="239" t="s">
        <v>362</v>
      </c>
      <c r="B147" s="129" t="s">
        <v>96</v>
      </c>
      <c r="C147" s="129" t="s">
        <v>74</v>
      </c>
      <c r="D147" s="159" t="s">
        <v>239</v>
      </c>
      <c r="E147" s="160" t="s">
        <v>210</v>
      </c>
      <c r="F147" s="129"/>
      <c r="G147" s="243">
        <f>G148</f>
        <v>30000</v>
      </c>
      <c r="H147" s="243">
        <f>H148</f>
        <v>0</v>
      </c>
      <c r="I147" s="243">
        <f>I148</f>
        <v>0</v>
      </c>
    </row>
    <row r="148" spans="1:9" ht="21.75" customHeight="1">
      <c r="A148" s="206" t="s">
        <v>280</v>
      </c>
      <c r="B148" s="129" t="s">
        <v>96</v>
      </c>
      <c r="C148" s="129" t="s">
        <v>74</v>
      </c>
      <c r="D148" s="159" t="s">
        <v>239</v>
      </c>
      <c r="E148" s="160" t="s">
        <v>218</v>
      </c>
      <c r="F148" s="129"/>
      <c r="G148" s="554">
        <f>G150+G152</f>
        <v>30000</v>
      </c>
      <c r="H148" s="554">
        <f>H150+H152</f>
        <v>0</v>
      </c>
      <c r="I148" s="554">
        <f>I150+I152</f>
        <v>0</v>
      </c>
    </row>
    <row r="149" spans="1:9" ht="30.75">
      <c r="A149" s="244" t="s">
        <v>379</v>
      </c>
      <c r="B149" s="129" t="s">
        <v>96</v>
      </c>
      <c r="C149" s="129" t="s">
        <v>74</v>
      </c>
      <c r="D149" s="159" t="s">
        <v>239</v>
      </c>
      <c r="E149" s="160" t="s">
        <v>378</v>
      </c>
      <c r="F149" s="129"/>
      <c r="G149" s="218">
        <f>G150</f>
        <v>30000</v>
      </c>
      <c r="H149" s="218">
        <f>H150</f>
        <v>0</v>
      </c>
      <c r="I149" s="218">
        <f>I150</f>
        <v>0</v>
      </c>
    </row>
    <row r="150" spans="1:9" ht="30.75">
      <c r="A150" s="33" t="s">
        <v>272</v>
      </c>
      <c r="B150" s="129" t="s">
        <v>96</v>
      </c>
      <c r="C150" s="129" t="s">
        <v>74</v>
      </c>
      <c r="D150" s="159" t="s">
        <v>239</v>
      </c>
      <c r="E150" s="160" t="s">
        <v>378</v>
      </c>
      <c r="F150" s="129" t="s">
        <v>77</v>
      </c>
      <c r="G150" s="201">
        <v>30000</v>
      </c>
      <c r="H150" s="201">
        <v>0</v>
      </c>
      <c r="I150" s="201">
        <v>0</v>
      </c>
    </row>
    <row r="151" spans="1:9" ht="15" hidden="1">
      <c r="A151" s="33" t="s">
        <v>407</v>
      </c>
      <c r="B151" s="129" t="s">
        <v>96</v>
      </c>
      <c r="C151" s="129" t="s">
        <v>74</v>
      </c>
      <c r="D151" s="159" t="s">
        <v>239</v>
      </c>
      <c r="E151" s="160" t="s">
        <v>408</v>
      </c>
      <c r="F151" s="129"/>
      <c r="G151" s="218">
        <f>G152</f>
        <v>0</v>
      </c>
      <c r="H151" s="218">
        <f>H152</f>
        <v>0</v>
      </c>
      <c r="I151" s="218">
        <f>I152</f>
        <v>0</v>
      </c>
    </row>
    <row r="152" spans="1:9" ht="30.75" hidden="1">
      <c r="A152" s="33" t="s">
        <v>272</v>
      </c>
      <c r="B152" s="129" t="s">
        <v>96</v>
      </c>
      <c r="C152" s="129" t="s">
        <v>74</v>
      </c>
      <c r="D152" s="159" t="s">
        <v>239</v>
      </c>
      <c r="E152" s="160" t="s">
        <v>408</v>
      </c>
      <c r="F152" s="129" t="s">
        <v>77</v>
      </c>
      <c r="G152" s="201"/>
      <c r="H152" s="201"/>
      <c r="I152" s="201"/>
    </row>
    <row r="153" spans="1:9" ht="15">
      <c r="A153" s="102" t="s">
        <v>98</v>
      </c>
      <c r="B153" s="653" t="s">
        <v>204</v>
      </c>
      <c r="C153" s="653"/>
      <c r="D153" s="174"/>
      <c r="E153" s="175"/>
      <c r="F153" s="173"/>
      <c r="G153" s="198">
        <f>+G154</f>
        <v>216000</v>
      </c>
      <c r="H153" s="198">
        <f>+H154</f>
        <v>216000</v>
      </c>
      <c r="I153" s="198">
        <f>+I154</f>
        <v>216000</v>
      </c>
    </row>
    <row r="154" spans="1:9" ht="15">
      <c r="A154" s="103" t="s">
        <v>99</v>
      </c>
      <c r="B154" s="377" t="s">
        <v>204</v>
      </c>
      <c r="C154" s="377" t="s">
        <v>68</v>
      </c>
      <c r="D154" s="171"/>
      <c r="E154" s="172"/>
      <c r="F154" s="170"/>
      <c r="G154" s="197">
        <f aca="true" t="shared" si="15" ref="G154:I155">G155</f>
        <v>216000</v>
      </c>
      <c r="H154" s="197">
        <f t="shared" si="15"/>
        <v>216000</v>
      </c>
      <c r="I154" s="197">
        <f t="shared" si="15"/>
        <v>216000</v>
      </c>
    </row>
    <row r="155" spans="1:9" ht="33" customHeight="1">
      <c r="A155" s="287" t="s">
        <v>129</v>
      </c>
      <c r="B155" s="490" t="s">
        <v>204</v>
      </c>
      <c r="C155" s="490" t="s">
        <v>68</v>
      </c>
      <c r="D155" s="266" t="s">
        <v>128</v>
      </c>
      <c r="E155" s="265" t="s">
        <v>210</v>
      </c>
      <c r="F155" s="260"/>
      <c r="G155" s="293">
        <f t="shared" si="15"/>
        <v>216000</v>
      </c>
      <c r="H155" s="293">
        <f t="shared" si="15"/>
        <v>216000</v>
      </c>
      <c r="I155" s="293">
        <f t="shared" si="15"/>
        <v>216000</v>
      </c>
    </row>
    <row r="156" spans="1:9" ht="15">
      <c r="A156" s="244" t="s">
        <v>131</v>
      </c>
      <c r="B156" s="141" t="s">
        <v>204</v>
      </c>
      <c r="C156" s="141" t="s">
        <v>68</v>
      </c>
      <c r="D156" s="164" t="s">
        <v>130</v>
      </c>
      <c r="E156" s="165" t="s">
        <v>210</v>
      </c>
      <c r="F156" s="141"/>
      <c r="G156" s="554">
        <f>SUM(G157)</f>
        <v>216000</v>
      </c>
      <c r="H156" s="554">
        <f>SUM(H157)</f>
        <v>216000</v>
      </c>
      <c r="I156" s="554">
        <f>SUM(I157)</f>
        <v>216000</v>
      </c>
    </row>
    <row r="157" spans="1:9" ht="30.75">
      <c r="A157" s="244" t="s">
        <v>100</v>
      </c>
      <c r="B157" s="141" t="s">
        <v>204</v>
      </c>
      <c r="C157" s="141" t="s">
        <v>68</v>
      </c>
      <c r="D157" s="164" t="s">
        <v>130</v>
      </c>
      <c r="E157" s="165" t="s">
        <v>377</v>
      </c>
      <c r="F157" s="141"/>
      <c r="G157" s="218">
        <f>G158</f>
        <v>216000</v>
      </c>
      <c r="H157" s="218">
        <f>H158</f>
        <v>216000</v>
      </c>
      <c r="I157" s="218">
        <f>I158</f>
        <v>216000</v>
      </c>
    </row>
    <row r="158" spans="1:9" ht="15">
      <c r="A158" s="33" t="s">
        <v>101</v>
      </c>
      <c r="B158" s="129" t="s">
        <v>204</v>
      </c>
      <c r="C158" s="129" t="s">
        <v>68</v>
      </c>
      <c r="D158" s="164" t="s">
        <v>130</v>
      </c>
      <c r="E158" s="165" t="s">
        <v>377</v>
      </c>
      <c r="F158" s="129" t="s">
        <v>102</v>
      </c>
      <c r="G158" s="201">
        <v>216000</v>
      </c>
      <c r="H158" s="201">
        <v>216000</v>
      </c>
      <c r="I158" s="201">
        <v>216000</v>
      </c>
    </row>
    <row r="159" spans="1:9" s="636" customFormat="1" ht="19.5" customHeight="1">
      <c r="A159" s="874" t="s">
        <v>318</v>
      </c>
      <c r="B159" s="875"/>
      <c r="C159" s="875"/>
      <c r="D159" s="875"/>
      <c r="E159" s="875"/>
      <c r="F159" s="876"/>
      <c r="G159" s="709"/>
      <c r="H159" s="709">
        <v>113906</v>
      </c>
      <c r="I159" s="709">
        <v>226276</v>
      </c>
    </row>
    <row r="160" spans="2:7" ht="18">
      <c r="B160" s="20"/>
      <c r="C160" s="20"/>
      <c r="D160" s="21"/>
      <c r="E160" s="22"/>
      <c r="F160" s="20"/>
      <c r="G160" s="661"/>
    </row>
    <row r="161" spans="2:7" ht="18">
      <c r="B161" s="20"/>
      <c r="C161" s="20"/>
      <c r="D161" s="21"/>
      <c r="E161" s="22"/>
      <c r="F161" s="20"/>
      <c r="G161" s="661"/>
    </row>
    <row r="162" spans="2:7" ht="18">
      <c r="B162" s="20"/>
      <c r="C162" s="20"/>
      <c r="D162" s="21"/>
      <c r="E162" s="22"/>
      <c r="F162" s="20"/>
      <c r="G162" s="661"/>
    </row>
    <row r="163" spans="2:7" ht="18">
      <c r="B163" s="20"/>
      <c r="C163" s="20"/>
      <c r="D163" s="21"/>
      <c r="E163" s="22"/>
      <c r="F163" s="20"/>
      <c r="G163" s="661"/>
    </row>
    <row r="164" spans="2:7" ht="18">
      <c r="B164" s="20"/>
      <c r="C164" s="20"/>
      <c r="D164" s="21"/>
      <c r="E164" s="22"/>
      <c r="F164" s="20"/>
      <c r="G164" s="661"/>
    </row>
    <row r="165" spans="2:7" ht="18">
      <c r="B165" s="20"/>
      <c r="C165" s="20"/>
      <c r="D165" s="21"/>
      <c r="E165" s="22"/>
      <c r="F165" s="20"/>
      <c r="G165" s="661"/>
    </row>
    <row r="166" spans="2:7" ht="18">
      <c r="B166" s="20"/>
      <c r="C166" s="20"/>
      <c r="D166" s="21"/>
      <c r="E166" s="22"/>
      <c r="F166" s="20"/>
      <c r="G166" s="661"/>
    </row>
    <row r="167" spans="2:7" ht="18">
      <c r="B167" s="20"/>
      <c r="C167" s="20"/>
      <c r="D167" s="21"/>
      <c r="E167" s="22"/>
      <c r="F167" s="20"/>
      <c r="G167" s="661"/>
    </row>
    <row r="168" spans="2:7" ht="18">
      <c r="B168" s="20"/>
      <c r="C168" s="20"/>
      <c r="D168" s="21"/>
      <c r="E168" s="22"/>
      <c r="F168" s="20"/>
      <c r="G168" s="661"/>
    </row>
    <row r="169" spans="2:7" ht="18">
      <c r="B169" s="20"/>
      <c r="C169" s="20"/>
      <c r="D169" s="21"/>
      <c r="E169" s="22"/>
      <c r="F169" s="20"/>
      <c r="G169" s="661"/>
    </row>
    <row r="170" spans="2:7" ht="18">
      <c r="B170" s="20"/>
      <c r="C170" s="20"/>
      <c r="D170" s="21"/>
      <c r="E170" s="22"/>
      <c r="F170" s="20"/>
      <c r="G170" s="661"/>
    </row>
    <row r="171" spans="2:7" ht="18">
      <c r="B171" s="20"/>
      <c r="C171" s="20"/>
      <c r="D171" s="21"/>
      <c r="E171" s="22"/>
      <c r="F171" s="20"/>
      <c r="G171" s="661"/>
    </row>
    <row r="172" spans="2:7" ht="18">
      <c r="B172" s="20"/>
      <c r="C172" s="20"/>
      <c r="D172" s="21"/>
      <c r="E172" s="22"/>
      <c r="F172" s="20"/>
      <c r="G172" s="661"/>
    </row>
    <row r="173" spans="2:7" ht="18">
      <c r="B173" s="20"/>
      <c r="C173" s="20"/>
      <c r="D173" s="21"/>
      <c r="E173" s="22"/>
      <c r="F173" s="20"/>
      <c r="G173" s="661"/>
    </row>
    <row r="174" spans="2:7" ht="18">
      <c r="B174" s="20"/>
      <c r="C174" s="20"/>
      <c r="D174" s="21"/>
      <c r="E174" s="22"/>
      <c r="F174" s="20"/>
      <c r="G174" s="661"/>
    </row>
    <row r="175" spans="2:7" ht="18">
      <c r="B175" s="20"/>
      <c r="C175" s="20"/>
      <c r="D175" s="21"/>
      <c r="E175" s="22"/>
      <c r="F175" s="20"/>
      <c r="G175" s="661"/>
    </row>
    <row r="176" spans="2:7" ht="18">
      <c r="B176" s="20"/>
      <c r="C176" s="20"/>
      <c r="D176" s="21"/>
      <c r="E176" s="22"/>
      <c r="F176" s="20"/>
      <c r="G176" s="661"/>
    </row>
    <row r="177" spans="2:7" ht="18">
      <c r="B177" s="20"/>
      <c r="C177" s="20"/>
      <c r="D177" s="21"/>
      <c r="E177" s="22"/>
      <c r="F177" s="20"/>
      <c r="G177" s="661"/>
    </row>
    <row r="178" spans="2:7" ht="18">
      <c r="B178" s="20"/>
      <c r="C178" s="20"/>
      <c r="D178" s="21"/>
      <c r="E178" s="22"/>
      <c r="F178" s="20"/>
      <c r="G178" s="661"/>
    </row>
    <row r="179" spans="2:7" ht="18">
      <c r="B179" s="20"/>
      <c r="C179" s="20"/>
      <c r="D179" s="21"/>
      <c r="E179" s="22"/>
      <c r="F179" s="20"/>
      <c r="G179" s="661"/>
    </row>
    <row r="180" spans="2:7" ht="18">
      <c r="B180" s="20"/>
      <c r="C180" s="20"/>
      <c r="D180" s="21"/>
      <c r="E180" s="22"/>
      <c r="F180" s="20"/>
      <c r="G180" s="661"/>
    </row>
    <row r="181" spans="2:7" ht="18">
      <c r="B181" s="20"/>
      <c r="C181" s="20"/>
      <c r="D181" s="21"/>
      <c r="E181" s="22"/>
      <c r="F181" s="20"/>
      <c r="G181" s="661"/>
    </row>
    <row r="182" spans="2:7" ht="18">
      <c r="B182" s="20"/>
      <c r="C182" s="20"/>
      <c r="D182" s="21"/>
      <c r="E182" s="22"/>
      <c r="F182" s="20"/>
      <c r="G182" s="661"/>
    </row>
    <row r="183" spans="2:7" ht="18">
      <c r="B183" s="20"/>
      <c r="C183" s="20"/>
      <c r="D183" s="21"/>
      <c r="E183" s="22"/>
      <c r="F183" s="20"/>
      <c r="G183" s="661"/>
    </row>
    <row r="184" spans="2:7" ht="18">
      <c r="B184" s="20"/>
      <c r="C184" s="20"/>
      <c r="D184" s="21"/>
      <c r="E184" s="22"/>
      <c r="F184" s="20"/>
      <c r="G184" s="661"/>
    </row>
    <row r="185" spans="2:7" ht="18">
      <c r="B185" s="20"/>
      <c r="C185" s="20"/>
      <c r="D185" s="21"/>
      <c r="E185" s="22"/>
      <c r="F185" s="20"/>
      <c r="G185" s="661"/>
    </row>
    <row r="186" spans="2:7" ht="18">
      <c r="B186" s="20"/>
      <c r="C186" s="20"/>
      <c r="D186" s="21"/>
      <c r="E186" s="22"/>
      <c r="F186" s="20"/>
      <c r="G186" s="661"/>
    </row>
    <row r="187" spans="2:7" ht="18">
      <c r="B187" s="20"/>
      <c r="C187" s="20"/>
      <c r="D187" s="21"/>
      <c r="E187" s="22"/>
      <c r="F187" s="20"/>
      <c r="G187" s="661"/>
    </row>
    <row r="188" spans="2:7" ht="18">
      <c r="B188" s="20"/>
      <c r="C188" s="20"/>
      <c r="D188" s="21"/>
      <c r="E188" s="22"/>
      <c r="F188" s="20"/>
      <c r="G188" s="661"/>
    </row>
    <row r="189" spans="2:7" ht="18">
      <c r="B189" s="20"/>
      <c r="C189" s="20"/>
      <c r="D189" s="21"/>
      <c r="E189" s="22"/>
      <c r="F189" s="20"/>
      <c r="G189" s="661"/>
    </row>
    <row r="190" spans="2:7" ht="18">
      <c r="B190" s="20"/>
      <c r="C190" s="20"/>
      <c r="D190" s="21"/>
      <c r="E190" s="22"/>
      <c r="F190" s="20"/>
      <c r="G190" s="661"/>
    </row>
    <row r="191" spans="2:7" ht="18">
      <c r="B191" s="20"/>
      <c r="C191" s="20"/>
      <c r="D191" s="21"/>
      <c r="E191" s="22"/>
      <c r="F191" s="20"/>
      <c r="G191" s="661"/>
    </row>
    <row r="192" spans="2:7" ht="18">
      <c r="B192" s="20"/>
      <c r="C192" s="20"/>
      <c r="D192" s="21"/>
      <c r="E192" s="22"/>
      <c r="F192" s="20"/>
      <c r="G192" s="661"/>
    </row>
    <row r="193" spans="2:7" ht="18">
      <c r="B193" s="20"/>
      <c r="C193" s="20"/>
      <c r="D193" s="21"/>
      <c r="E193" s="22"/>
      <c r="F193" s="20"/>
      <c r="G193" s="661"/>
    </row>
    <row r="194" spans="2:7" ht="18">
      <c r="B194" s="20"/>
      <c r="C194" s="20"/>
      <c r="D194" s="21"/>
      <c r="E194" s="22"/>
      <c r="F194" s="20"/>
      <c r="G194" s="661"/>
    </row>
    <row r="195" spans="2:7" ht="18">
      <c r="B195" s="20"/>
      <c r="C195" s="20"/>
      <c r="D195" s="21"/>
      <c r="E195" s="22"/>
      <c r="F195" s="20"/>
      <c r="G195" s="661"/>
    </row>
    <row r="196" spans="2:7" ht="18">
      <c r="B196" s="20"/>
      <c r="C196" s="20"/>
      <c r="D196" s="21"/>
      <c r="E196" s="22"/>
      <c r="F196" s="20"/>
      <c r="G196" s="661"/>
    </row>
  </sheetData>
  <sheetProtection/>
  <mergeCells count="9">
    <mergeCell ref="A159:F159"/>
    <mergeCell ref="A1:H1"/>
    <mergeCell ref="A2:H2"/>
    <mergeCell ref="A3:H3"/>
    <mergeCell ref="A4:H4"/>
    <mergeCell ref="A5:H5"/>
    <mergeCell ref="A8:G8"/>
    <mergeCell ref="A7:F7"/>
    <mergeCell ref="A6:H6"/>
  </mergeCells>
  <printOptions/>
  <pageMargins left="0.7086614173228347" right="0.1968503937007874" top="0.3937007874015748" bottom="0.31496062992125984" header="0.31496062992125984" footer="0.2362204724409449"/>
  <pageSetup blackAndWhite="1" fitToHeight="6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O196"/>
  <sheetViews>
    <sheetView view="pageBreakPreview" zoomScaleNormal="70" zoomScaleSheetLayoutView="100" zoomScalePageLayoutView="0" workbookViewId="0" topLeftCell="A5">
      <selection activeCell="I160" sqref="I160"/>
    </sheetView>
  </sheetViews>
  <sheetFormatPr defaultColWidth="9.140625" defaultRowHeight="15"/>
  <cols>
    <col min="1" max="1" width="69.28125" style="3" customWidth="1"/>
    <col min="2" max="2" width="6.28125" style="3" customWidth="1"/>
    <col min="3" max="3" width="5.7109375" style="4" customWidth="1"/>
    <col min="4" max="4" width="4.8515625" style="4" customWidth="1"/>
    <col min="5" max="5" width="5.140625" style="1" customWidth="1"/>
    <col min="6" max="6" width="9.8515625" style="2" customWidth="1"/>
    <col min="7" max="7" width="5.140625" style="4" customWidth="1"/>
    <col min="8" max="8" width="11.28125" style="662" customWidth="1"/>
    <col min="9" max="10" width="10.57421875" style="0" customWidth="1"/>
    <col min="11" max="37" width="9.140625" style="0" customWidth="1"/>
  </cols>
  <sheetData>
    <row r="1" spans="1:9" s="590" customFormat="1" ht="15.75" customHeight="1">
      <c r="A1" s="861" t="s">
        <v>618</v>
      </c>
      <c r="B1" s="861"/>
      <c r="C1" s="861"/>
      <c r="D1" s="861"/>
      <c r="E1" s="861"/>
      <c r="F1" s="861"/>
      <c r="G1" s="861"/>
      <c r="H1" s="861"/>
      <c r="I1" s="861"/>
    </row>
    <row r="2" spans="1:9" s="590" customFormat="1" ht="15.75" customHeight="1">
      <c r="A2" s="861" t="str">
        <f>'[1]7'!A2</f>
        <v>к решению Собрания депутатов Верхне-Смородинского сельсовета</v>
      </c>
      <c r="B2" s="861"/>
      <c r="C2" s="861"/>
      <c r="D2" s="861"/>
      <c r="E2" s="861"/>
      <c r="F2" s="861"/>
      <c r="G2" s="861"/>
      <c r="H2" s="861"/>
      <c r="I2" s="861"/>
    </row>
    <row r="3" spans="1:9" s="590" customFormat="1" ht="15.75" customHeight="1">
      <c r="A3" s="861" t="s">
        <v>620</v>
      </c>
      <c r="B3" s="861"/>
      <c r="C3" s="861"/>
      <c r="D3" s="861"/>
      <c r="E3" s="861"/>
      <c r="F3" s="861"/>
      <c r="G3" s="861"/>
      <c r="H3" s="861"/>
      <c r="I3" s="861"/>
    </row>
    <row r="4" spans="1:9" s="593" customFormat="1" ht="16.5" customHeight="1">
      <c r="A4" s="863" t="str">
        <f>'[1]7'!A4</f>
        <v>"О бюджете Верхне-Смородинского сельсовета Поныровского района</v>
      </c>
      <c r="B4" s="863"/>
      <c r="C4" s="863"/>
      <c r="D4" s="863"/>
      <c r="E4" s="863"/>
      <c r="F4" s="863"/>
      <c r="G4" s="863"/>
      <c r="H4" s="863"/>
      <c r="I4" s="863"/>
    </row>
    <row r="5" spans="1:9" s="593" customFormat="1" ht="16.5" customHeight="1">
      <c r="A5" s="863" t="s">
        <v>607</v>
      </c>
      <c r="B5" s="863"/>
      <c r="C5" s="863"/>
      <c r="D5" s="863"/>
      <c r="E5" s="863"/>
      <c r="F5" s="863"/>
      <c r="G5" s="863"/>
      <c r="H5" s="863"/>
      <c r="I5" s="863"/>
    </row>
    <row r="6" spans="1:9" s="593" customFormat="1" ht="16.5" customHeight="1">
      <c r="A6" s="863"/>
      <c r="B6" s="863"/>
      <c r="C6" s="863"/>
      <c r="D6" s="863"/>
      <c r="E6" s="863"/>
      <c r="F6" s="863"/>
      <c r="G6" s="863"/>
      <c r="H6" s="863"/>
      <c r="I6" s="863"/>
    </row>
    <row r="7" spans="1:8" s="593" customFormat="1" ht="7.5" customHeight="1">
      <c r="A7" s="878"/>
      <c r="B7" s="878"/>
      <c r="C7" s="878"/>
      <c r="D7" s="878"/>
      <c r="E7" s="878"/>
      <c r="F7" s="878"/>
      <c r="G7" s="878"/>
      <c r="H7" s="609"/>
    </row>
    <row r="8" spans="1:8" s="593" customFormat="1" ht="44.25" customHeight="1">
      <c r="A8" s="882" t="s">
        <v>619</v>
      </c>
      <c r="B8" s="882"/>
      <c r="C8" s="882"/>
      <c r="D8" s="882"/>
      <c r="E8" s="882"/>
      <c r="F8" s="882"/>
      <c r="G8" s="882"/>
      <c r="H8" s="882"/>
    </row>
    <row r="9" spans="1:10" s="610" customFormat="1" ht="17.25" customHeight="1">
      <c r="A9" s="23"/>
      <c r="B9" s="23"/>
      <c r="C9" s="24"/>
      <c r="D9" s="24"/>
      <c r="E9" s="24"/>
      <c r="F9" s="24"/>
      <c r="G9" s="25"/>
      <c r="H9" s="546"/>
      <c r="J9" s="546" t="s">
        <v>207</v>
      </c>
    </row>
    <row r="10" spans="1:10" s="12" customFormat="1" ht="35.25" customHeight="1">
      <c r="A10" s="851" t="s">
        <v>104</v>
      </c>
      <c r="B10" s="857" t="s">
        <v>66</v>
      </c>
      <c r="C10" s="852" t="s">
        <v>62</v>
      </c>
      <c r="D10" s="853" t="s">
        <v>63</v>
      </c>
      <c r="E10" s="127"/>
      <c r="F10" s="854" t="s">
        <v>103</v>
      </c>
      <c r="G10" s="855" t="s">
        <v>64</v>
      </c>
      <c r="H10" s="856" t="s">
        <v>517</v>
      </c>
      <c r="I10" s="856" t="s">
        <v>602</v>
      </c>
      <c r="J10" s="856" t="s">
        <v>610</v>
      </c>
    </row>
    <row r="11" spans="1:10" s="12" customFormat="1" ht="18">
      <c r="A11" s="6" t="s">
        <v>71</v>
      </c>
      <c r="B11" s="456"/>
      <c r="C11" s="7"/>
      <c r="D11" s="8"/>
      <c r="E11" s="9"/>
      <c r="F11" s="10"/>
      <c r="G11" s="11"/>
      <c r="H11" s="199">
        <f>SUM(H12)</f>
        <v>6125254</v>
      </c>
      <c r="I11" s="199">
        <f>SUM(I12)</f>
        <v>4673578</v>
      </c>
      <c r="J11" s="199">
        <f>SUM(J12)</f>
        <v>4647072</v>
      </c>
    </row>
    <row r="12" spans="1:10" s="12" customFormat="1" ht="34.5">
      <c r="A12" s="450" t="s">
        <v>351</v>
      </c>
      <c r="B12" s="747" t="s">
        <v>67</v>
      </c>
      <c r="C12" s="451"/>
      <c r="D12" s="452"/>
      <c r="E12" s="453"/>
      <c r="F12" s="454"/>
      <c r="G12" s="455"/>
      <c r="H12" s="511">
        <f>SUM(H13+H75+H81+H88+H115+H133+H154+H160)</f>
        <v>6125254</v>
      </c>
      <c r="I12" s="511">
        <f>SUM(I13+I75+I81+I88+I115+I133+I154+I160)</f>
        <v>4673578</v>
      </c>
      <c r="J12" s="511">
        <f>SUM(J13+J75+J81+J88+J115+J133+J154+J160)</f>
        <v>4647072</v>
      </c>
    </row>
    <row r="13" spans="1:10" s="12" customFormat="1" ht="23.25" customHeight="1">
      <c r="A13" s="611" t="s">
        <v>72</v>
      </c>
      <c r="B13" s="663" t="s">
        <v>67</v>
      </c>
      <c r="C13" s="664" t="s">
        <v>68</v>
      </c>
      <c r="D13" s="665"/>
      <c r="E13" s="666"/>
      <c r="F13" s="667"/>
      <c r="G13" s="668"/>
      <c r="H13" s="669">
        <f>H14+H19+H40+H30+H35</f>
        <v>4395339</v>
      </c>
      <c r="I13" s="669">
        <f>I14+I19+I40+I30+I35</f>
        <v>4213367</v>
      </c>
      <c r="J13" s="669">
        <f>J14+J19+J40+J30+J35</f>
        <v>4070256</v>
      </c>
    </row>
    <row r="14" spans="1:10" s="13" customFormat="1" ht="30.75">
      <c r="A14" s="404" t="s">
        <v>73</v>
      </c>
      <c r="B14" s="342" t="s">
        <v>67</v>
      </c>
      <c r="C14" s="409" t="s">
        <v>68</v>
      </c>
      <c r="D14" s="425" t="s">
        <v>69</v>
      </c>
      <c r="E14" s="393"/>
      <c r="F14" s="427"/>
      <c r="G14" s="419"/>
      <c r="H14" s="428">
        <f>+H15</f>
        <v>612140</v>
      </c>
      <c r="I14" s="428">
        <f aca="true" t="shared" si="0" ref="I14:J17">+I15</f>
        <v>612140</v>
      </c>
      <c r="J14" s="428">
        <f t="shared" si="0"/>
        <v>612140</v>
      </c>
    </row>
    <row r="15" spans="1:10" s="14" customFormat="1" ht="30.75">
      <c r="A15" s="224" t="s">
        <v>117</v>
      </c>
      <c r="B15" s="670" t="s">
        <v>67</v>
      </c>
      <c r="C15" s="225" t="s">
        <v>68</v>
      </c>
      <c r="D15" s="226" t="s">
        <v>69</v>
      </c>
      <c r="E15" s="671" t="s">
        <v>116</v>
      </c>
      <c r="F15" s="672" t="s">
        <v>210</v>
      </c>
      <c r="G15" s="229"/>
      <c r="H15" s="289">
        <f>+H16</f>
        <v>612140</v>
      </c>
      <c r="I15" s="289">
        <f t="shared" si="0"/>
        <v>612140</v>
      </c>
      <c r="J15" s="289">
        <f t="shared" si="0"/>
        <v>612140</v>
      </c>
    </row>
    <row r="16" spans="1:10" s="14" customFormat="1" ht="15.75">
      <c r="A16" s="238" t="s">
        <v>119</v>
      </c>
      <c r="B16" s="278" t="s">
        <v>67</v>
      </c>
      <c r="C16" s="235" t="s">
        <v>68</v>
      </c>
      <c r="D16" s="236" t="s">
        <v>69</v>
      </c>
      <c r="E16" s="123" t="s">
        <v>118</v>
      </c>
      <c r="F16" s="124" t="s">
        <v>210</v>
      </c>
      <c r="G16" s="237"/>
      <c r="H16" s="288">
        <f>+H17</f>
        <v>612140</v>
      </c>
      <c r="I16" s="288">
        <f t="shared" si="0"/>
        <v>612140</v>
      </c>
      <c r="J16" s="288">
        <f t="shared" si="0"/>
        <v>612140</v>
      </c>
    </row>
    <row r="17" spans="1:10" s="14" customFormat="1" ht="30.75">
      <c r="A17" s="238" t="s">
        <v>108</v>
      </c>
      <c r="B17" s="278" t="s">
        <v>67</v>
      </c>
      <c r="C17" s="235" t="s">
        <v>68</v>
      </c>
      <c r="D17" s="236" t="s">
        <v>69</v>
      </c>
      <c r="E17" s="123" t="s">
        <v>118</v>
      </c>
      <c r="F17" s="124" t="s">
        <v>209</v>
      </c>
      <c r="G17" s="237"/>
      <c r="H17" s="288">
        <f>+H18</f>
        <v>612140</v>
      </c>
      <c r="I17" s="288">
        <f t="shared" si="0"/>
        <v>612140</v>
      </c>
      <c r="J17" s="288">
        <f t="shared" si="0"/>
        <v>612140</v>
      </c>
    </row>
    <row r="18" spans="1:10" s="14" customFormat="1" ht="68.25" customHeight="1">
      <c r="A18" s="239" t="s">
        <v>75</v>
      </c>
      <c r="B18" s="278" t="s">
        <v>67</v>
      </c>
      <c r="C18" s="141" t="s">
        <v>68</v>
      </c>
      <c r="D18" s="241" t="s">
        <v>69</v>
      </c>
      <c r="E18" s="123" t="s">
        <v>118</v>
      </c>
      <c r="F18" s="124" t="s">
        <v>209</v>
      </c>
      <c r="G18" s="237" t="s">
        <v>70</v>
      </c>
      <c r="H18" s="614">
        <v>612140</v>
      </c>
      <c r="I18" s="614">
        <v>612140</v>
      </c>
      <c r="J18" s="614">
        <v>612140</v>
      </c>
    </row>
    <row r="19" spans="1:10" s="14" customFormat="1" ht="49.5" customHeight="1">
      <c r="A19" s="404" t="s">
        <v>80</v>
      </c>
      <c r="B19" s="342" t="s">
        <v>67</v>
      </c>
      <c r="C19" s="409" t="s">
        <v>68</v>
      </c>
      <c r="D19" s="409" t="s">
        <v>74</v>
      </c>
      <c r="E19" s="425"/>
      <c r="F19" s="419"/>
      <c r="G19" s="409"/>
      <c r="H19" s="428">
        <f>H20+H25</f>
        <v>1475654</v>
      </c>
      <c r="I19" s="428">
        <f>I20+I25</f>
        <v>1252640</v>
      </c>
      <c r="J19" s="428">
        <f>J20+J25</f>
        <v>1255640</v>
      </c>
    </row>
    <row r="20" spans="1:10" s="14" customFormat="1" ht="62.25" customHeight="1">
      <c r="A20" s="491" t="s">
        <v>359</v>
      </c>
      <c r="B20" s="365" t="s">
        <v>67</v>
      </c>
      <c r="C20" s="481" t="s">
        <v>68</v>
      </c>
      <c r="D20" s="482" t="s">
        <v>74</v>
      </c>
      <c r="E20" s="486" t="s">
        <v>83</v>
      </c>
      <c r="F20" s="487" t="s">
        <v>210</v>
      </c>
      <c r="G20" s="484"/>
      <c r="H20" s="292">
        <f>+H21</f>
        <v>442961</v>
      </c>
      <c r="I20" s="292">
        <f>+I21</f>
        <v>219947</v>
      </c>
      <c r="J20" s="292">
        <f>+J21</f>
        <v>222947</v>
      </c>
    </row>
    <row r="21" spans="1:10" s="14" customFormat="1" ht="80.25" customHeight="1">
      <c r="A21" s="249" t="s">
        <v>360</v>
      </c>
      <c r="B21" s="278" t="s">
        <v>67</v>
      </c>
      <c r="C21" s="235" t="s">
        <v>68</v>
      </c>
      <c r="D21" s="236" t="s">
        <v>74</v>
      </c>
      <c r="E21" s="123" t="s">
        <v>112</v>
      </c>
      <c r="F21" s="124" t="s">
        <v>210</v>
      </c>
      <c r="G21" s="237"/>
      <c r="H21" s="288">
        <f aca="true" t="shared" si="1" ref="H21:J22">SUM(H23)</f>
        <v>442961</v>
      </c>
      <c r="I21" s="288">
        <f t="shared" si="1"/>
        <v>219947</v>
      </c>
      <c r="J21" s="288">
        <f t="shared" si="1"/>
        <v>222947</v>
      </c>
    </row>
    <row r="22" spans="1:10" s="14" customFormat="1" ht="53.25" customHeight="1">
      <c r="A22" s="238" t="s">
        <v>227</v>
      </c>
      <c r="B22" s="278" t="s">
        <v>67</v>
      </c>
      <c r="C22" s="235" t="s">
        <v>68</v>
      </c>
      <c r="D22" s="236" t="s">
        <v>74</v>
      </c>
      <c r="E22" s="123" t="s">
        <v>112</v>
      </c>
      <c r="F22" s="124" t="s">
        <v>214</v>
      </c>
      <c r="G22" s="237"/>
      <c r="H22" s="288">
        <f t="shared" si="1"/>
        <v>442961</v>
      </c>
      <c r="I22" s="288">
        <f t="shared" si="1"/>
        <v>219947</v>
      </c>
      <c r="J22" s="288">
        <f t="shared" si="1"/>
        <v>222947</v>
      </c>
    </row>
    <row r="23" spans="1:10" s="100" customFormat="1" ht="30" customHeight="1">
      <c r="A23" s="238" t="s">
        <v>113</v>
      </c>
      <c r="B23" s="278" t="s">
        <v>67</v>
      </c>
      <c r="C23" s="235" t="s">
        <v>68</v>
      </c>
      <c r="D23" s="236" t="s">
        <v>74</v>
      </c>
      <c r="E23" s="123" t="s">
        <v>112</v>
      </c>
      <c r="F23" s="124" t="s">
        <v>226</v>
      </c>
      <c r="G23" s="237"/>
      <c r="H23" s="288">
        <f>SUM(H24)</f>
        <v>442961</v>
      </c>
      <c r="I23" s="288">
        <f>SUM(I24)</f>
        <v>219947</v>
      </c>
      <c r="J23" s="288">
        <f>SUM(J24)</f>
        <v>222947</v>
      </c>
    </row>
    <row r="24" spans="1:10" s="14" customFormat="1" ht="30.75">
      <c r="A24" s="426" t="s">
        <v>272</v>
      </c>
      <c r="B24" s="278" t="s">
        <v>67</v>
      </c>
      <c r="C24" s="122" t="s">
        <v>68</v>
      </c>
      <c r="D24" s="583" t="s">
        <v>74</v>
      </c>
      <c r="E24" s="123" t="s">
        <v>112</v>
      </c>
      <c r="F24" s="124" t="s">
        <v>226</v>
      </c>
      <c r="G24" s="585" t="s">
        <v>77</v>
      </c>
      <c r="H24" s="200">
        <v>442961</v>
      </c>
      <c r="I24" s="200">
        <v>219947</v>
      </c>
      <c r="J24" s="200">
        <v>222947</v>
      </c>
    </row>
    <row r="25" spans="1:10" s="14" customFormat="1" ht="15.75">
      <c r="A25" s="491" t="s">
        <v>121</v>
      </c>
      <c r="B25" s="365" t="s">
        <v>67</v>
      </c>
      <c r="C25" s="481" t="s">
        <v>68</v>
      </c>
      <c r="D25" s="482" t="s">
        <v>74</v>
      </c>
      <c r="E25" s="486" t="s">
        <v>120</v>
      </c>
      <c r="F25" s="487" t="s">
        <v>210</v>
      </c>
      <c r="G25" s="484"/>
      <c r="H25" s="293">
        <f aca="true" t="shared" si="2" ref="H25:J26">+H26</f>
        <v>1032693</v>
      </c>
      <c r="I25" s="293">
        <f t="shared" si="2"/>
        <v>1032693</v>
      </c>
      <c r="J25" s="293">
        <f t="shared" si="2"/>
        <v>1032693</v>
      </c>
    </row>
    <row r="26" spans="1:10" s="14" customFormat="1" ht="30.75">
      <c r="A26" s="238" t="s">
        <v>123</v>
      </c>
      <c r="B26" s="278" t="s">
        <v>67</v>
      </c>
      <c r="C26" s="235" t="s">
        <v>68</v>
      </c>
      <c r="D26" s="236" t="s">
        <v>74</v>
      </c>
      <c r="E26" s="123" t="s">
        <v>122</v>
      </c>
      <c r="F26" s="124" t="s">
        <v>210</v>
      </c>
      <c r="G26" s="237"/>
      <c r="H26" s="243">
        <f t="shared" si="2"/>
        <v>1032693</v>
      </c>
      <c r="I26" s="243">
        <f t="shared" si="2"/>
        <v>1032693</v>
      </c>
      <c r="J26" s="243">
        <f t="shared" si="2"/>
        <v>1032693</v>
      </c>
    </row>
    <row r="27" spans="1:10" s="14" customFormat="1" ht="34.5" customHeight="1">
      <c r="A27" s="238" t="s">
        <v>108</v>
      </c>
      <c r="B27" s="278" t="s">
        <v>67</v>
      </c>
      <c r="C27" s="235" t="s">
        <v>68</v>
      </c>
      <c r="D27" s="236" t="s">
        <v>74</v>
      </c>
      <c r="E27" s="123" t="s">
        <v>122</v>
      </c>
      <c r="F27" s="124" t="s">
        <v>209</v>
      </c>
      <c r="G27" s="237"/>
      <c r="H27" s="218">
        <f>SUM(H28:H29)</f>
        <v>1032693</v>
      </c>
      <c r="I27" s="218">
        <f>SUM(I28:I29)</f>
        <v>1032693</v>
      </c>
      <c r="J27" s="218">
        <f>SUM(J28:J29)</f>
        <v>1032693</v>
      </c>
    </row>
    <row r="28" spans="1:10" s="14" customFormat="1" ht="67.5" customHeight="1">
      <c r="A28" s="239" t="s">
        <v>75</v>
      </c>
      <c r="B28" s="278" t="s">
        <v>67</v>
      </c>
      <c r="C28" s="141" t="s">
        <v>68</v>
      </c>
      <c r="D28" s="241" t="s">
        <v>74</v>
      </c>
      <c r="E28" s="123" t="s">
        <v>122</v>
      </c>
      <c r="F28" s="124" t="s">
        <v>209</v>
      </c>
      <c r="G28" s="237" t="s">
        <v>70</v>
      </c>
      <c r="H28" s="614">
        <v>977790</v>
      </c>
      <c r="I28" s="614">
        <v>977790</v>
      </c>
      <c r="J28" s="614">
        <v>977790</v>
      </c>
    </row>
    <row r="29" spans="1:10" s="12" customFormat="1" ht="18.75" customHeight="1">
      <c r="A29" s="33" t="s">
        <v>78</v>
      </c>
      <c r="B29" s="278" t="s">
        <v>67</v>
      </c>
      <c r="C29" s="129" t="s">
        <v>68</v>
      </c>
      <c r="D29" s="158" t="s">
        <v>74</v>
      </c>
      <c r="E29" s="120" t="s">
        <v>122</v>
      </c>
      <c r="F29" s="121" t="s">
        <v>209</v>
      </c>
      <c r="G29" s="613" t="s">
        <v>79</v>
      </c>
      <c r="H29" s="614">
        <v>54903</v>
      </c>
      <c r="I29" s="614">
        <v>54903</v>
      </c>
      <c r="J29" s="614">
        <v>54903</v>
      </c>
    </row>
    <row r="30" spans="1:10" s="12" customFormat="1" ht="46.5">
      <c r="A30" s="414" t="s">
        <v>484</v>
      </c>
      <c r="B30" s="342" t="s">
        <v>67</v>
      </c>
      <c r="C30" s="377" t="s">
        <v>68</v>
      </c>
      <c r="D30" s="415" t="s">
        <v>485</v>
      </c>
      <c r="E30" s="618"/>
      <c r="F30" s="619"/>
      <c r="G30" s="620"/>
      <c r="H30" s="576">
        <f>SUM(H31)</f>
        <v>59998</v>
      </c>
      <c r="I30" s="576">
        <f aca="true" t="shared" si="3" ref="I30:J32">SUM(I31)</f>
        <v>0</v>
      </c>
      <c r="J30" s="576">
        <f t="shared" si="3"/>
        <v>0</v>
      </c>
    </row>
    <row r="31" spans="1:10" s="12" customFormat="1" ht="30.75">
      <c r="A31" s="485" t="s">
        <v>262</v>
      </c>
      <c r="B31" s="365" t="s">
        <v>67</v>
      </c>
      <c r="C31" s="490" t="s">
        <v>68</v>
      </c>
      <c r="D31" s="490" t="s">
        <v>485</v>
      </c>
      <c r="E31" s="266" t="s">
        <v>263</v>
      </c>
      <c r="F31" s="487" t="s">
        <v>210</v>
      </c>
      <c r="G31" s="622"/>
      <c r="H31" s="772">
        <f>SUM(H32)</f>
        <v>59998</v>
      </c>
      <c r="I31" s="772">
        <f t="shared" si="3"/>
        <v>0</v>
      </c>
      <c r="J31" s="772">
        <f t="shared" si="3"/>
        <v>0</v>
      </c>
    </row>
    <row r="32" spans="1:10" s="12" customFormat="1" ht="18">
      <c r="A32" s="627" t="s">
        <v>486</v>
      </c>
      <c r="B32" s="278" t="s">
        <v>67</v>
      </c>
      <c r="C32" s="442" t="s">
        <v>68</v>
      </c>
      <c r="D32" s="442" t="s">
        <v>485</v>
      </c>
      <c r="E32" s="628" t="s">
        <v>487</v>
      </c>
      <c r="F32" s="629" t="s">
        <v>210</v>
      </c>
      <c r="G32" s="442"/>
      <c r="H32" s="773">
        <f>SUM(H33)</f>
        <v>59998</v>
      </c>
      <c r="I32" s="773">
        <f t="shared" si="3"/>
        <v>0</v>
      </c>
      <c r="J32" s="773">
        <f t="shared" si="3"/>
        <v>0</v>
      </c>
    </row>
    <row r="33" spans="1:10" s="12" customFormat="1" ht="46.5">
      <c r="A33" s="631" t="s">
        <v>488</v>
      </c>
      <c r="B33" s="278" t="s">
        <v>67</v>
      </c>
      <c r="C33" s="274" t="s">
        <v>68</v>
      </c>
      <c r="D33" s="280" t="s">
        <v>485</v>
      </c>
      <c r="E33" s="632" t="s">
        <v>487</v>
      </c>
      <c r="F33" s="633" t="s">
        <v>489</v>
      </c>
      <c r="G33" s="633"/>
      <c r="H33" s="634">
        <f>H34</f>
        <v>59998</v>
      </c>
      <c r="I33" s="634">
        <f>I34</f>
        <v>0</v>
      </c>
      <c r="J33" s="634">
        <f>J34</f>
        <v>0</v>
      </c>
    </row>
    <row r="34" spans="1:10" s="12" customFormat="1" ht="18">
      <c r="A34" s="33" t="s">
        <v>241</v>
      </c>
      <c r="B34" s="278" t="s">
        <v>67</v>
      </c>
      <c r="C34" s="296" t="s">
        <v>68</v>
      </c>
      <c r="D34" s="407" t="s">
        <v>485</v>
      </c>
      <c r="E34" s="405" t="s">
        <v>487</v>
      </c>
      <c r="F34" s="633" t="s">
        <v>489</v>
      </c>
      <c r="G34" s="406" t="s">
        <v>242</v>
      </c>
      <c r="H34" s="635">
        <v>59998</v>
      </c>
      <c r="I34" s="635">
        <v>0</v>
      </c>
      <c r="J34" s="635">
        <v>0</v>
      </c>
    </row>
    <row r="35" spans="1:10" s="12" customFormat="1" ht="18">
      <c r="A35" s="762" t="s">
        <v>549</v>
      </c>
      <c r="B35" s="398" t="s">
        <v>67</v>
      </c>
      <c r="C35" s="763" t="s">
        <v>68</v>
      </c>
      <c r="D35" s="764">
        <v>11</v>
      </c>
      <c r="E35" s="765"/>
      <c r="F35" s="766"/>
      <c r="G35" s="767"/>
      <c r="H35" s="770">
        <f>H39</f>
        <v>4000</v>
      </c>
      <c r="I35" s="770">
        <f>I39</f>
        <v>4000</v>
      </c>
      <c r="J35" s="770">
        <f>J39</f>
        <v>4000</v>
      </c>
    </row>
    <row r="36" spans="1:10" s="12" customFormat="1" ht="18">
      <c r="A36" s="761" t="s">
        <v>550</v>
      </c>
      <c r="B36" s="345" t="s">
        <v>67</v>
      </c>
      <c r="C36" s="753" t="s">
        <v>68</v>
      </c>
      <c r="D36" s="754">
        <v>11</v>
      </c>
      <c r="E36" s="756" t="s">
        <v>553</v>
      </c>
      <c r="F36" s="757" t="s">
        <v>210</v>
      </c>
      <c r="G36" s="768"/>
      <c r="H36" s="771">
        <f>H39</f>
        <v>4000</v>
      </c>
      <c r="I36" s="771">
        <f>I39</f>
        <v>4000</v>
      </c>
      <c r="J36" s="771">
        <f>J39</f>
        <v>4000</v>
      </c>
    </row>
    <row r="37" spans="1:10" s="12" customFormat="1" ht="18">
      <c r="A37" s="755" t="s">
        <v>551</v>
      </c>
      <c r="B37" s="278" t="s">
        <v>67</v>
      </c>
      <c r="C37" s="751" t="s">
        <v>68</v>
      </c>
      <c r="D37" s="760">
        <v>11</v>
      </c>
      <c r="E37" s="758" t="s">
        <v>554</v>
      </c>
      <c r="F37" s="759" t="s">
        <v>210</v>
      </c>
      <c r="G37" s="769"/>
      <c r="H37" s="634">
        <f>H39</f>
        <v>4000</v>
      </c>
      <c r="I37" s="634">
        <f>I39</f>
        <v>4000</v>
      </c>
      <c r="J37" s="634">
        <f>J39</f>
        <v>4000</v>
      </c>
    </row>
    <row r="38" spans="1:10" s="12" customFormat="1" ht="19.5" customHeight="1">
      <c r="A38" s="752" t="s">
        <v>552</v>
      </c>
      <c r="B38" s="278" t="s">
        <v>67</v>
      </c>
      <c r="C38" s="751" t="s">
        <v>68</v>
      </c>
      <c r="D38" s="760">
        <v>11</v>
      </c>
      <c r="E38" s="758" t="s">
        <v>554</v>
      </c>
      <c r="F38" s="759" t="s">
        <v>555</v>
      </c>
      <c r="G38" s="769"/>
      <c r="H38" s="634">
        <f>H39</f>
        <v>4000</v>
      </c>
      <c r="I38" s="634">
        <f>I39</f>
        <v>4000</v>
      </c>
      <c r="J38" s="634">
        <f>J39</f>
        <v>4000</v>
      </c>
    </row>
    <row r="39" spans="1:10" s="12" customFormat="1" ht="18.75" customHeight="1">
      <c r="A39" s="752" t="s">
        <v>78</v>
      </c>
      <c r="B39" s="278" t="s">
        <v>67</v>
      </c>
      <c r="C39" s="751" t="s">
        <v>68</v>
      </c>
      <c r="D39" s="760">
        <v>11</v>
      </c>
      <c r="E39" s="758" t="s">
        <v>554</v>
      </c>
      <c r="F39" s="759" t="s">
        <v>555</v>
      </c>
      <c r="G39" s="769">
        <v>800</v>
      </c>
      <c r="H39" s="635">
        <v>4000</v>
      </c>
      <c r="I39" s="635">
        <v>4000</v>
      </c>
      <c r="J39" s="635">
        <v>4000</v>
      </c>
    </row>
    <row r="40" spans="1:10" s="636" customFormat="1" ht="21" customHeight="1">
      <c r="A40" s="404" t="s">
        <v>81</v>
      </c>
      <c r="B40" s="342" t="s">
        <v>67</v>
      </c>
      <c r="C40" s="409" t="s">
        <v>68</v>
      </c>
      <c r="D40" s="425" t="s">
        <v>82</v>
      </c>
      <c r="E40" s="410"/>
      <c r="F40" s="411"/>
      <c r="G40" s="419"/>
      <c r="H40" s="428">
        <f>SUM(H41,H46,H55,H60,H65,H69)</f>
        <v>2243547</v>
      </c>
      <c r="I40" s="428">
        <f>SUM(I41,I46,I55,I60,I65,I69)</f>
        <v>2344587</v>
      </c>
      <c r="J40" s="428">
        <f>SUM(J41,J46,J55,J60,J65,J69)</f>
        <v>2198476</v>
      </c>
    </row>
    <row r="41" spans="1:10" s="636" customFormat="1" ht="62.25">
      <c r="A41" s="510" t="s">
        <v>361</v>
      </c>
      <c r="B41" s="365" t="s">
        <v>67</v>
      </c>
      <c r="C41" s="262" t="s">
        <v>68</v>
      </c>
      <c r="D41" s="263" t="s">
        <v>82</v>
      </c>
      <c r="E41" s="283" t="s">
        <v>105</v>
      </c>
      <c r="F41" s="637" t="s">
        <v>210</v>
      </c>
      <c r="G41" s="262"/>
      <c r="H41" s="555">
        <f>SUM(H42)</f>
        <v>5883</v>
      </c>
      <c r="I41" s="555">
        <f>SUM(I42)</f>
        <v>0</v>
      </c>
      <c r="J41" s="555">
        <f>SUM(J42)</f>
        <v>0</v>
      </c>
    </row>
    <row r="42" spans="1:10" s="636" customFormat="1" ht="67.5" customHeight="1">
      <c r="A42" s="239" t="s">
        <v>362</v>
      </c>
      <c r="B42" s="278" t="s">
        <v>67</v>
      </c>
      <c r="C42" s="141" t="s">
        <v>68</v>
      </c>
      <c r="D42" s="242" t="s">
        <v>82</v>
      </c>
      <c r="E42" s="162" t="s">
        <v>239</v>
      </c>
      <c r="F42" s="161" t="s">
        <v>210</v>
      </c>
      <c r="G42" s="217"/>
      <c r="H42" s="290">
        <f>+H43</f>
        <v>5883</v>
      </c>
      <c r="I42" s="290">
        <f>+I43</f>
        <v>0</v>
      </c>
      <c r="J42" s="290">
        <f>+J43</f>
        <v>0</v>
      </c>
    </row>
    <row r="43" spans="1:10" s="636" customFormat="1" ht="24" customHeight="1">
      <c r="A43" s="206" t="s">
        <v>280</v>
      </c>
      <c r="B43" s="278" t="s">
        <v>67</v>
      </c>
      <c r="C43" s="122" t="s">
        <v>68</v>
      </c>
      <c r="D43" s="585" t="s">
        <v>82</v>
      </c>
      <c r="E43" s="159" t="s">
        <v>239</v>
      </c>
      <c r="F43" s="160" t="s">
        <v>218</v>
      </c>
      <c r="G43" s="261"/>
      <c r="H43" s="243">
        <f>H44</f>
        <v>5883</v>
      </c>
      <c r="I43" s="243">
        <f>I44</f>
        <v>0</v>
      </c>
      <c r="J43" s="243">
        <f>J44</f>
        <v>0</v>
      </c>
    </row>
    <row r="44" spans="1:10" s="636" customFormat="1" ht="36" customHeight="1">
      <c r="A44" s="206" t="s">
        <v>229</v>
      </c>
      <c r="B44" s="278" t="s">
        <v>67</v>
      </c>
      <c r="C44" s="122" t="s">
        <v>68</v>
      </c>
      <c r="D44" s="585" t="s">
        <v>82</v>
      </c>
      <c r="E44" s="159" t="s">
        <v>239</v>
      </c>
      <c r="F44" s="160" t="s">
        <v>278</v>
      </c>
      <c r="G44" s="261"/>
      <c r="H44" s="218">
        <f>SUM(H45:H45)</f>
        <v>5883</v>
      </c>
      <c r="I44" s="218">
        <f>SUM(I45:I45)</f>
        <v>0</v>
      </c>
      <c r="J44" s="218">
        <f>SUM(J45:J45)</f>
        <v>0</v>
      </c>
    </row>
    <row r="45" spans="1:10" s="636" customFormat="1" ht="66.75" customHeight="1">
      <c r="A45" s="239" t="s">
        <v>75</v>
      </c>
      <c r="B45" s="278" t="s">
        <v>67</v>
      </c>
      <c r="C45" s="122" t="s">
        <v>68</v>
      </c>
      <c r="D45" s="585" t="s">
        <v>82</v>
      </c>
      <c r="E45" s="159" t="s">
        <v>239</v>
      </c>
      <c r="F45" s="160" t="s">
        <v>278</v>
      </c>
      <c r="G45" s="122" t="s">
        <v>70</v>
      </c>
      <c r="H45" s="384">
        <v>5883</v>
      </c>
      <c r="I45" s="384">
        <v>0</v>
      </c>
      <c r="J45" s="384">
        <v>0</v>
      </c>
    </row>
    <row r="46" spans="1:10" s="636" customFormat="1" ht="95.25" customHeight="1">
      <c r="A46" s="259" t="s">
        <v>363</v>
      </c>
      <c r="B46" s="365" t="s">
        <v>67</v>
      </c>
      <c r="C46" s="262" t="s">
        <v>68</v>
      </c>
      <c r="D46" s="263" t="s">
        <v>82</v>
      </c>
      <c r="E46" s="264" t="s">
        <v>109</v>
      </c>
      <c r="F46" s="265" t="s">
        <v>210</v>
      </c>
      <c r="G46" s="262"/>
      <c r="H46" s="498">
        <f>+H47+H51</f>
        <v>17649</v>
      </c>
      <c r="I46" s="498">
        <f>+I47+I51</f>
        <v>0</v>
      </c>
      <c r="J46" s="498">
        <f>+J47+J51</f>
        <v>0</v>
      </c>
    </row>
    <row r="47" spans="1:10" s="636" customFormat="1" ht="111" customHeight="1">
      <c r="A47" s="216" t="s">
        <v>364</v>
      </c>
      <c r="B47" s="278" t="s">
        <v>67</v>
      </c>
      <c r="C47" s="141" t="s">
        <v>68</v>
      </c>
      <c r="D47" s="242" t="s">
        <v>82</v>
      </c>
      <c r="E47" s="423" t="s">
        <v>223</v>
      </c>
      <c r="F47" s="204" t="s">
        <v>210</v>
      </c>
      <c r="G47" s="217"/>
      <c r="H47" s="243">
        <f>H48</f>
        <v>5883</v>
      </c>
      <c r="I47" s="243">
        <f aca="true" t="shared" si="4" ref="I47:J49">I48</f>
        <v>0</v>
      </c>
      <c r="J47" s="243">
        <f t="shared" si="4"/>
        <v>0</v>
      </c>
    </row>
    <row r="48" spans="1:10" s="636" customFormat="1" ht="63.75" customHeight="1">
      <c r="A48" s="216" t="s">
        <v>365</v>
      </c>
      <c r="B48" s="278" t="s">
        <v>67</v>
      </c>
      <c r="C48" s="122" t="s">
        <v>68</v>
      </c>
      <c r="D48" s="585" t="s">
        <v>82</v>
      </c>
      <c r="E48" s="252" t="s">
        <v>223</v>
      </c>
      <c r="F48" s="165" t="s">
        <v>214</v>
      </c>
      <c r="G48" s="261"/>
      <c r="H48" s="243">
        <f>H49</f>
        <v>5883</v>
      </c>
      <c r="I48" s="243">
        <f t="shared" si="4"/>
        <v>0</v>
      </c>
      <c r="J48" s="243">
        <f t="shared" si="4"/>
        <v>0</v>
      </c>
    </row>
    <row r="49" spans="1:10" s="636" customFormat="1" ht="33.75" customHeight="1">
      <c r="A49" s="424" t="s">
        <v>229</v>
      </c>
      <c r="B49" s="278" t="s">
        <v>67</v>
      </c>
      <c r="C49" s="122" t="s">
        <v>68</v>
      </c>
      <c r="D49" s="585" t="s">
        <v>82</v>
      </c>
      <c r="E49" s="252" t="s">
        <v>223</v>
      </c>
      <c r="F49" s="165" t="s">
        <v>222</v>
      </c>
      <c r="G49" s="122"/>
      <c r="H49" s="290">
        <f>H50</f>
        <v>5883</v>
      </c>
      <c r="I49" s="290">
        <f t="shared" si="4"/>
        <v>0</v>
      </c>
      <c r="J49" s="290">
        <f t="shared" si="4"/>
        <v>0</v>
      </c>
    </row>
    <row r="50" spans="1:10" s="636" customFormat="1" ht="66" customHeight="1">
      <c r="A50" s="240" t="s">
        <v>75</v>
      </c>
      <c r="B50" s="278" t="s">
        <v>67</v>
      </c>
      <c r="C50" s="141" t="s">
        <v>68</v>
      </c>
      <c r="D50" s="242" t="s">
        <v>82</v>
      </c>
      <c r="E50" s="252" t="s">
        <v>223</v>
      </c>
      <c r="F50" s="165" t="s">
        <v>222</v>
      </c>
      <c r="G50" s="141" t="s">
        <v>70</v>
      </c>
      <c r="H50" s="552">
        <v>5883</v>
      </c>
      <c r="I50" s="552">
        <v>0</v>
      </c>
      <c r="J50" s="552">
        <v>0</v>
      </c>
    </row>
    <row r="51" spans="1:10" s="636" customFormat="1" ht="127.5" customHeight="1">
      <c r="A51" s="240" t="s">
        <v>366</v>
      </c>
      <c r="B51" s="278" t="s">
        <v>67</v>
      </c>
      <c r="C51" s="141" t="s">
        <v>68</v>
      </c>
      <c r="D51" s="242" t="s">
        <v>82</v>
      </c>
      <c r="E51" s="423" t="s">
        <v>224</v>
      </c>
      <c r="F51" s="204" t="s">
        <v>210</v>
      </c>
      <c r="G51" s="217"/>
      <c r="H51" s="290">
        <f>+H52</f>
        <v>11766</v>
      </c>
      <c r="I51" s="290">
        <f>+I52</f>
        <v>0</v>
      </c>
      <c r="J51" s="290">
        <f>+J52</f>
        <v>0</v>
      </c>
    </row>
    <row r="52" spans="1:10" s="636" customFormat="1" ht="51.75" customHeight="1">
      <c r="A52" s="216" t="s">
        <v>352</v>
      </c>
      <c r="B52" s="278" t="s">
        <v>67</v>
      </c>
      <c r="C52" s="122" t="s">
        <v>68</v>
      </c>
      <c r="D52" s="585" t="s">
        <v>82</v>
      </c>
      <c r="E52" s="252" t="s">
        <v>224</v>
      </c>
      <c r="F52" s="165" t="s">
        <v>214</v>
      </c>
      <c r="G52" s="261"/>
      <c r="H52" s="243">
        <f>H53</f>
        <v>11766</v>
      </c>
      <c r="I52" s="243">
        <f>I53</f>
        <v>0</v>
      </c>
      <c r="J52" s="243">
        <f>J53</f>
        <v>0</v>
      </c>
    </row>
    <row r="53" spans="1:10" s="636" customFormat="1" ht="30.75">
      <c r="A53" s="424" t="s">
        <v>229</v>
      </c>
      <c r="B53" s="278" t="s">
        <v>67</v>
      </c>
      <c r="C53" s="122" t="s">
        <v>68</v>
      </c>
      <c r="D53" s="585" t="s">
        <v>82</v>
      </c>
      <c r="E53" s="252" t="s">
        <v>224</v>
      </c>
      <c r="F53" s="165" t="s">
        <v>222</v>
      </c>
      <c r="G53" s="261"/>
      <c r="H53" s="218">
        <f>SUM(H54)</f>
        <v>11766</v>
      </c>
      <c r="I53" s="218">
        <f>SUM(I54)</f>
        <v>0</v>
      </c>
      <c r="J53" s="218">
        <f>SUM(J54)</f>
        <v>0</v>
      </c>
    </row>
    <row r="54" spans="1:10" s="636" customFormat="1" ht="65.25" customHeight="1">
      <c r="A54" s="240" t="s">
        <v>75</v>
      </c>
      <c r="B54" s="278" t="s">
        <v>67</v>
      </c>
      <c r="C54" s="122" t="s">
        <v>68</v>
      </c>
      <c r="D54" s="585" t="s">
        <v>82</v>
      </c>
      <c r="E54" s="252" t="s">
        <v>224</v>
      </c>
      <c r="F54" s="165" t="s">
        <v>222</v>
      </c>
      <c r="G54" s="122" t="s">
        <v>70</v>
      </c>
      <c r="H54" s="291">
        <v>11766</v>
      </c>
      <c r="I54" s="291">
        <v>0</v>
      </c>
      <c r="J54" s="291">
        <v>0</v>
      </c>
    </row>
    <row r="55" spans="1:10" s="644" customFormat="1" ht="78">
      <c r="A55" s="673" t="s">
        <v>429</v>
      </c>
      <c r="B55" s="365" t="s">
        <v>67</v>
      </c>
      <c r="C55" s="262" t="s">
        <v>68</v>
      </c>
      <c r="D55" s="263" t="s">
        <v>82</v>
      </c>
      <c r="E55" s="264" t="s">
        <v>275</v>
      </c>
      <c r="F55" s="265" t="s">
        <v>210</v>
      </c>
      <c r="G55" s="262"/>
      <c r="H55" s="498">
        <f>+H56</f>
        <v>5883</v>
      </c>
      <c r="I55" s="498">
        <f>+I56</f>
        <v>0</v>
      </c>
      <c r="J55" s="498">
        <f>+J56</f>
        <v>0</v>
      </c>
    </row>
    <row r="56" spans="1:10" s="636" customFormat="1" ht="108.75">
      <c r="A56" s="240" t="s">
        <v>430</v>
      </c>
      <c r="B56" s="278" t="s">
        <v>67</v>
      </c>
      <c r="C56" s="141" t="s">
        <v>68</v>
      </c>
      <c r="D56" s="242" t="s">
        <v>82</v>
      </c>
      <c r="E56" s="423" t="s">
        <v>252</v>
      </c>
      <c r="F56" s="204" t="s">
        <v>210</v>
      </c>
      <c r="G56" s="217"/>
      <c r="H56" s="243">
        <f>H57</f>
        <v>5883</v>
      </c>
      <c r="I56" s="243">
        <f aca="true" t="shared" si="5" ref="I56:J58">I57</f>
        <v>0</v>
      </c>
      <c r="J56" s="243">
        <f t="shared" si="5"/>
        <v>0</v>
      </c>
    </row>
    <row r="57" spans="1:10" s="636" customFormat="1" ht="62.25">
      <c r="A57" s="240" t="s">
        <v>354</v>
      </c>
      <c r="B57" s="278" t="s">
        <v>67</v>
      </c>
      <c r="C57" s="122" t="s">
        <v>68</v>
      </c>
      <c r="D57" s="585" t="s">
        <v>82</v>
      </c>
      <c r="E57" s="252" t="s">
        <v>252</v>
      </c>
      <c r="F57" s="165" t="s">
        <v>214</v>
      </c>
      <c r="G57" s="261"/>
      <c r="H57" s="243">
        <f>H58</f>
        <v>5883</v>
      </c>
      <c r="I57" s="243">
        <f t="shared" si="5"/>
        <v>0</v>
      </c>
      <c r="J57" s="243">
        <f t="shared" si="5"/>
        <v>0</v>
      </c>
    </row>
    <row r="58" spans="1:10" s="636" customFormat="1" ht="30.75">
      <c r="A58" s="424" t="s">
        <v>229</v>
      </c>
      <c r="B58" s="278" t="s">
        <v>67</v>
      </c>
      <c r="C58" s="122" t="s">
        <v>68</v>
      </c>
      <c r="D58" s="585" t="s">
        <v>82</v>
      </c>
      <c r="E58" s="252" t="s">
        <v>252</v>
      </c>
      <c r="F58" s="165" t="s">
        <v>222</v>
      </c>
      <c r="G58" s="122"/>
      <c r="H58" s="290">
        <f>H59</f>
        <v>5883</v>
      </c>
      <c r="I58" s="290">
        <f t="shared" si="5"/>
        <v>0</v>
      </c>
      <c r="J58" s="290">
        <f t="shared" si="5"/>
        <v>0</v>
      </c>
    </row>
    <row r="59" spans="1:10" s="636" customFormat="1" ht="64.5" customHeight="1">
      <c r="A59" s="240" t="s">
        <v>75</v>
      </c>
      <c r="B59" s="278" t="s">
        <v>67</v>
      </c>
      <c r="C59" s="141" t="s">
        <v>68</v>
      </c>
      <c r="D59" s="242" t="s">
        <v>82</v>
      </c>
      <c r="E59" s="252" t="s">
        <v>252</v>
      </c>
      <c r="F59" s="165" t="s">
        <v>222</v>
      </c>
      <c r="G59" s="141" t="s">
        <v>70</v>
      </c>
      <c r="H59" s="552">
        <v>5883</v>
      </c>
      <c r="I59" s="552">
        <v>0</v>
      </c>
      <c r="J59" s="552">
        <v>0</v>
      </c>
    </row>
    <row r="60" spans="1:10" s="636" customFormat="1" ht="30.75">
      <c r="A60" s="492" t="s">
        <v>125</v>
      </c>
      <c r="B60" s="365" t="s">
        <v>67</v>
      </c>
      <c r="C60" s="493" t="s">
        <v>68</v>
      </c>
      <c r="D60" s="494">
        <v>13</v>
      </c>
      <c r="E60" s="495" t="s">
        <v>124</v>
      </c>
      <c r="F60" s="496" t="s">
        <v>210</v>
      </c>
      <c r="G60" s="497"/>
      <c r="H60" s="498">
        <f>SUM(H61)</f>
        <v>12401</v>
      </c>
      <c r="I60" s="498">
        <f>SUM(I61)</f>
        <v>2401</v>
      </c>
      <c r="J60" s="498">
        <f>SUM(J61)</f>
        <v>2401</v>
      </c>
    </row>
    <row r="61" spans="1:10" s="636" customFormat="1" ht="30.75">
      <c r="A61" s="239" t="s">
        <v>353</v>
      </c>
      <c r="B61" s="278" t="s">
        <v>67</v>
      </c>
      <c r="C61" s="250" t="s">
        <v>68</v>
      </c>
      <c r="D61" s="251">
        <v>13</v>
      </c>
      <c r="E61" s="252" t="s">
        <v>126</v>
      </c>
      <c r="F61" s="165" t="s">
        <v>210</v>
      </c>
      <c r="G61" s="253"/>
      <c r="H61" s="243">
        <f>H62</f>
        <v>12401</v>
      </c>
      <c r="I61" s="243">
        <f>I62</f>
        <v>2401</v>
      </c>
      <c r="J61" s="243">
        <f>J62</f>
        <v>2401</v>
      </c>
    </row>
    <row r="62" spans="1:10" s="636" customFormat="1" ht="30.75">
      <c r="A62" s="239" t="s">
        <v>127</v>
      </c>
      <c r="B62" s="278" t="s">
        <v>67</v>
      </c>
      <c r="C62" s="254" t="s">
        <v>68</v>
      </c>
      <c r="D62" s="251">
        <v>13</v>
      </c>
      <c r="E62" s="252" t="s">
        <v>126</v>
      </c>
      <c r="F62" s="165" t="s">
        <v>211</v>
      </c>
      <c r="G62" s="253"/>
      <c r="H62" s="243">
        <f>SUM(H63:H64)</f>
        <v>12401</v>
      </c>
      <c r="I62" s="243">
        <f>SUM(I63:I64)</f>
        <v>2401</v>
      </c>
      <c r="J62" s="243">
        <f>SUM(J63:J64)</f>
        <v>2401</v>
      </c>
    </row>
    <row r="63" spans="1:10" s="636" customFormat="1" ht="30.75" hidden="1">
      <c r="A63" s="645" t="s">
        <v>272</v>
      </c>
      <c r="B63" s="278" t="s">
        <v>67</v>
      </c>
      <c r="C63" s="646" t="s">
        <v>68</v>
      </c>
      <c r="D63" s="647">
        <v>13</v>
      </c>
      <c r="E63" s="127" t="s">
        <v>126</v>
      </c>
      <c r="F63" s="128" t="s">
        <v>211</v>
      </c>
      <c r="G63" s="648" t="s">
        <v>77</v>
      </c>
      <c r="H63" s="649"/>
      <c r="I63" s="649"/>
      <c r="J63" s="649"/>
    </row>
    <row r="64" spans="1:10" s="636" customFormat="1" ht="18">
      <c r="A64" s="105" t="s">
        <v>78</v>
      </c>
      <c r="B64" s="278" t="s">
        <v>67</v>
      </c>
      <c r="C64" s="646" t="s">
        <v>68</v>
      </c>
      <c r="D64" s="647">
        <v>13</v>
      </c>
      <c r="E64" s="127" t="s">
        <v>126</v>
      </c>
      <c r="F64" s="128" t="s">
        <v>211</v>
      </c>
      <c r="G64" s="650" t="s">
        <v>79</v>
      </c>
      <c r="H64" s="201">
        <v>12401</v>
      </c>
      <c r="I64" s="201">
        <v>2401</v>
      </c>
      <c r="J64" s="201">
        <v>2401</v>
      </c>
    </row>
    <row r="65" spans="1:249" s="16" customFormat="1" ht="19.5" customHeight="1">
      <c r="A65" s="287" t="s">
        <v>129</v>
      </c>
      <c r="B65" s="365" t="s">
        <v>67</v>
      </c>
      <c r="C65" s="499" t="s">
        <v>68</v>
      </c>
      <c r="D65" s="499" t="s">
        <v>82</v>
      </c>
      <c r="E65" s="266" t="s">
        <v>128</v>
      </c>
      <c r="F65" s="265" t="s">
        <v>210</v>
      </c>
      <c r="G65" s="500"/>
      <c r="H65" s="293">
        <f>H68</f>
        <v>5000</v>
      </c>
      <c r="I65" s="293">
        <f>I68</f>
        <v>5000</v>
      </c>
      <c r="J65" s="293">
        <f>J68</f>
        <v>5000</v>
      </c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</row>
    <row r="66" spans="1:249" s="16" customFormat="1" ht="19.5" customHeight="1">
      <c r="A66" s="244" t="s">
        <v>131</v>
      </c>
      <c r="B66" s="278" t="s">
        <v>67</v>
      </c>
      <c r="C66" s="122" t="s">
        <v>68</v>
      </c>
      <c r="D66" s="122" t="s">
        <v>82</v>
      </c>
      <c r="E66" s="164" t="s">
        <v>130</v>
      </c>
      <c r="F66" s="165" t="s">
        <v>210</v>
      </c>
      <c r="G66" s="584"/>
      <c r="H66" s="243">
        <f>H68</f>
        <v>5000</v>
      </c>
      <c r="I66" s="243">
        <f>I68</f>
        <v>5000</v>
      </c>
      <c r="J66" s="243">
        <f>J68</f>
        <v>5000</v>
      </c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</row>
    <row r="67" spans="1:249" s="16" customFormat="1" ht="33.75" customHeight="1">
      <c r="A67" s="239" t="s">
        <v>196</v>
      </c>
      <c r="B67" s="278" t="s">
        <v>67</v>
      </c>
      <c r="C67" s="141" t="s">
        <v>68</v>
      </c>
      <c r="D67" s="141">
        <v>13</v>
      </c>
      <c r="E67" s="248" t="s">
        <v>130</v>
      </c>
      <c r="F67" s="160" t="s">
        <v>213</v>
      </c>
      <c r="G67" s="242"/>
      <c r="H67" s="218">
        <f>SUM(H68)</f>
        <v>5000</v>
      </c>
      <c r="I67" s="218">
        <f>SUM(I68)</f>
        <v>5000</v>
      </c>
      <c r="J67" s="218">
        <f>SUM(J68)</f>
        <v>5000</v>
      </c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</row>
    <row r="68" spans="1:249" s="16" customFormat="1" ht="35.25" customHeight="1">
      <c r="A68" s="420" t="s">
        <v>273</v>
      </c>
      <c r="B68" s="278" t="s">
        <v>67</v>
      </c>
      <c r="C68" s="141" t="s">
        <v>68</v>
      </c>
      <c r="D68" s="141">
        <v>13</v>
      </c>
      <c r="E68" s="248" t="s">
        <v>130</v>
      </c>
      <c r="F68" s="160" t="s">
        <v>213</v>
      </c>
      <c r="G68" s="242" t="s">
        <v>77</v>
      </c>
      <c r="H68" s="384">
        <v>5000</v>
      </c>
      <c r="I68" s="384">
        <v>5000</v>
      </c>
      <c r="J68" s="384">
        <v>5000</v>
      </c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</row>
    <row r="69" spans="1:249" s="16" customFormat="1" ht="30.75">
      <c r="A69" s="501" t="s">
        <v>230</v>
      </c>
      <c r="B69" s="365" t="s">
        <v>67</v>
      </c>
      <c r="C69" s="499" t="s">
        <v>68</v>
      </c>
      <c r="D69" s="499" t="s">
        <v>82</v>
      </c>
      <c r="E69" s="266" t="s">
        <v>267</v>
      </c>
      <c r="F69" s="265" t="s">
        <v>210</v>
      </c>
      <c r="G69" s="500"/>
      <c r="H69" s="293">
        <f aca="true" t="shared" si="6" ref="H69:J70">+H70</f>
        <v>2196731</v>
      </c>
      <c r="I69" s="293">
        <f t="shared" si="6"/>
        <v>2337186</v>
      </c>
      <c r="J69" s="293">
        <f t="shared" si="6"/>
        <v>2191075</v>
      </c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</row>
    <row r="70" spans="1:10" s="636" customFormat="1" ht="30.75">
      <c r="A70" s="421" t="s">
        <v>231</v>
      </c>
      <c r="B70" s="278" t="s">
        <v>67</v>
      </c>
      <c r="C70" s="122" t="s">
        <v>68</v>
      </c>
      <c r="D70" s="122" t="s">
        <v>82</v>
      </c>
      <c r="E70" s="164" t="s">
        <v>232</v>
      </c>
      <c r="F70" s="165" t="s">
        <v>210</v>
      </c>
      <c r="G70" s="584"/>
      <c r="H70" s="290">
        <f t="shared" si="6"/>
        <v>2196731</v>
      </c>
      <c r="I70" s="290">
        <f t="shared" si="6"/>
        <v>2337186</v>
      </c>
      <c r="J70" s="290">
        <f t="shared" si="6"/>
        <v>2191075</v>
      </c>
    </row>
    <row r="71" spans="1:10" s="644" customFormat="1" ht="34.5" customHeight="1">
      <c r="A71" s="421" t="s">
        <v>107</v>
      </c>
      <c r="B71" s="278" t="s">
        <v>67</v>
      </c>
      <c r="C71" s="141" t="s">
        <v>68</v>
      </c>
      <c r="D71" s="141">
        <v>13</v>
      </c>
      <c r="E71" s="248" t="s">
        <v>232</v>
      </c>
      <c r="F71" s="160" t="s">
        <v>212</v>
      </c>
      <c r="G71" s="141"/>
      <c r="H71" s="218">
        <f>SUM(H72:H74)</f>
        <v>2196731</v>
      </c>
      <c r="I71" s="218">
        <f>SUM(I72:I74)</f>
        <v>2337186</v>
      </c>
      <c r="J71" s="218">
        <f>SUM(J72:J74)</f>
        <v>2191075</v>
      </c>
    </row>
    <row r="72" spans="1:10" s="636" customFormat="1" ht="62.25">
      <c r="A72" s="240" t="s">
        <v>75</v>
      </c>
      <c r="B72" s="278" t="s">
        <v>67</v>
      </c>
      <c r="C72" s="141" t="s">
        <v>68</v>
      </c>
      <c r="D72" s="141">
        <v>13</v>
      </c>
      <c r="E72" s="248" t="s">
        <v>232</v>
      </c>
      <c r="F72" s="160" t="s">
        <v>212</v>
      </c>
      <c r="G72" s="141" t="s">
        <v>70</v>
      </c>
      <c r="H72" s="201">
        <v>1545547</v>
      </c>
      <c r="I72" s="201">
        <v>1545547</v>
      </c>
      <c r="J72" s="201">
        <v>1545547</v>
      </c>
    </row>
    <row r="73" spans="1:10" s="636" customFormat="1" ht="30.75">
      <c r="A73" s="422" t="s">
        <v>272</v>
      </c>
      <c r="B73" s="278" t="s">
        <v>67</v>
      </c>
      <c r="C73" s="141" t="s">
        <v>68</v>
      </c>
      <c r="D73" s="141">
        <v>13</v>
      </c>
      <c r="E73" s="248" t="s">
        <v>232</v>
      </c>
      <c r="F73" s="160" t="s">
        <v>212</v>
      </c>
      <c r="G73" s="141" t="s">
        <v>77</v>
      </c>
      <c r="H73" s="201">
        <v>649134</v>
      </c>
      <c r="I73" s="201">
        <v>789589</v>
      </c>
      <c r="J73" s="201">
        <v>643478</v>
      </c>
    </row>
    <row r="74" spans="1:10" s="636" customFormat="1" ht="18.75" customHeight="1">
      <c r="A74" s="239" t="s">
        <v>78</v>
      </c>
      <c r="B74" s="278" t="s">
        <v>67</v>
      </c>
      <c r="C74" s="141" t="s">
        <v>68</v>
      </c>
      <c r="D74" s="141" t="s">
        <v>82</v>
      </c>
      <c r="E74" s="248" t="s">
        <v>232</v>
      </c>
      <c r="F74" s="160" t="s">
        <v>212</v>
      </c>
      <c r="G74" s="242" t="s">
        <v>79</v>
      </c>
      <c r="H74" s="201">
        <v>2050</v>
      </c>
      <c r="I74" s="201">
        <v>2050</v>
      </c>
      <c r="J74" s="201">
        <v>2050</v>
      </c>
    </row>
    <row r="75" spans="1:10" s="636" customFormat="1" ht="15" customHeight="1">
      <c r="A75" s="710" t="s">
        <v>84</v>
      </c>
      <c r="B75" s="663" t="s">
        <v>67</v>
      </c>
      <c r="C75" s="711" t="s">
        <v>69</v>
      </c>
      <c r="D75" s="712"/>
      <c r="E75" s="713"/>
      <c r="F75" s="714"/>
      <c r="G75" s="715"/>
      <c r="H75" s="669">
        <f>+H76</f>
        <v>112126</v>
      </c>
      <c r="I75" s="669">
        <f>+I76</f>
        <v>117305</v>
      </c>
      <c r="J75" s="669">
        <f>+J76</f>
        <v>121540</v>
      </c>
    </row>
    <row r="76" spans="1:10" s="636" customFormat="1" ht="18">
      <c r="A76" s="107" t="s">
        <v>85</v>
      </c>
      <c r="B76" s="342" t="s">
        <v>67</v>
      </c>
      <c r="C76" s="136" t="s">
        <v>69</v>
      </c>
      <c r="D76" s="136" t="s">
        <v>86</v>
      </c>
      <c r="E76" s="137"/>
      <c r="F76" s="138"/>
      <c r="G76" s="136"/>
      <c r="H76" s="197">
        <f>H77</f>
        <v>112126</v>
      </c>
      <c r="I76" s="197">
        <f aca="true" t="shared" si="7" ref="I76:J79">I77</f>
        <v>117305</v>
      </c>
      <c r="J76" s="197">
        <f t="shared" si="7"/>
        <v>121540</v>
      </c>
    </row>
    <row r="77" spans="1:10" s="636" customFormat="1" ht="19.5" customHeight="1">
      <c r="A77" s="287" t="s">
        <v>129</v>
      </c>
      <c r="B77" s="365" t="s">
        <v>67</v>
      </c>
      <c r="C77" s="499" t="s">
        <v>69</v>
      </c>
      <c r="D77" s="499" t="s">
        <v>86</v>
      </c>
      <c r="E77" s="266" t="s">
        <v>128</v>
      </c>
      <c r="F77" s="265" t="s">
        <v>210</v>
      </c>
      <c r="G77" s="500"/>
      <c r="H77" s="293">
        <f>H78</f>
        <v>112126</v>
      </c>
      <c r="I77" s="293">
        <f t="shared" si="7"/>
        <v>117305</v>
      </c>
      <c r="J77" s="293">
        <f t="shared" si="7"/>
        <v>121540</v>
      </c>
    </row>
    <row r="78" spans="1:10" s="14" customFormat="1" ht="19.5" customHeight="1">
      <c r="A78" s="244" t="s">
        <v>131</v>
      </c>
      <c r="B78" s="278" t="s">
        <v>67</v>
      </c>
      <c r="C78" s="122" t="s">
        <v>69</v>
      </c>
      <c r="D78" s="122" t="s">
        <v>86</v>
      </c>
      <c r="E78" s="164" t="s">
        <v>130</v>
      </c>
      <c r="F78" s="165" t="s">
        <v>210</v>
      </c>
      <c r="G78" s="584"/>
      <c r="H78" s="243">
        <f>H79</f>
        <v>112126</v>
      </c>
      <c r="I78" s="243">
        <f t="shared" si="7"/>
        <v>117305</v>
      </c>
      <c r="J78" s="243">
        <f t="shared" si="7"/>
        <v>121540</v>
      </c>
    </row>
    <row r="79" spans="1:247" s="14" customFormat="1" ht="32.25" customHeight="1">
      <c r="A79" s="244" t="s">
        <v>132</v>
      </c>
      <c r="B79" s="278" t="s">
        <v>67</v>
      </c>
      <c r="C79" s="255" t="s">
        <v>69</v>
      </c>
      <c r="D79" s="255" t="s">
        <v>86</v>
      </c>
      <c r="E79" s="164" t="s">
        <v>130</v>
      </c>
      <c r="F79" s="165" t="s">
        <v>228</v>
      </c>
      <c r="G79" s="255"/>
      <c r="H79" s="243">
        <f>H80</f>
        <v>112126</v>
      </c>
      <c r="I79" s="243">
        <f t="shared" si="7"/>
        <v>117305</v>
      </c>
      <c r="J79" s="243">
        <f t="shared" si="7"/>
        <v>121540</v>
      </c>
      <c r="K79" s="644"/>
      <c r="L79" s="644"/>
      <c r="M79" s="644"/>
      <c r="N79" s="644"/>
      <c r="O79" s="644"/>
      <c r="P79" s="644"/>
      <c r="Q79" s="644"/>
      <c r="R79" s="644"/>
      <c r="S79" s="644"/>
      <c r="T79" s="644"/>
      <c r="U79" s="644"/>
      <c r="V79" s="644"/>
      <c r="W79" s="644"/>
      <c r="X79" s="644"/>
      <c r="Y79" s="644"/>
      <c r="Z79" s="644"/>
      <c r="AA79" s="644"/>
      <c r="AB79" s="644"/>
      <c r="AC79" s="644"/>
      <c r="AD79" s="644"/>
      <c r="AE79" s="644"/>
      <c r="AF79" s="644"/>
      <c r="AG79" s="644"/>
      <c r="AH79" s="644"/>
      <c r="AI79" s="644"/>
      <c r="AJ79" s="644"/>
      <c r="AK79" s="644"/>
      <c r="AL79" s="644"/>
      <c r="AM79" s="644"/>
      <c r="AN79" s="644"/>
      <c r="AO79" s="644"/>
      <c r="AP79" s="644"/>
      <c r="AQ79" s="644"/>
      <c r="AR79" s="644"/>
      <c r="AS79" s="644"/>
      <c r="AT79" s="644"/>
      <c r="AU79" s="644"/>
      <c r="AV79" s="644"/>
      <c r="AW79" s="644"/>
      <c r="AX79" s="644"/>
      <c r="AY79" s="644"/>
      <c r="AZ79" s="644"/>
      <c r="BA79" s="644"/>
      <c r="BB79" s="644"/>
      <c r="BC79" s="644"/>
      <c r="BD79" s="644"/>
      <c r="BE79" s="644"/>
      <c r="BF79" s="644"/>
      <c r="BG79" s="644"/>
      <c r="BH79" s="644"/>
      <c r="BI79" s="644"/>
      <c r="BJ79" s="644"/>
      <c r="BK79" s="644"/>
      <c r="BL79" s="644"/>
      <c r="BM79" s="644"/>
      <c r="BN79" s="644"/>
      <c r="BO79" s="644"/>
      <c r="BP79" s="644"/>
      <c r="BQ79" s="644"/>
      <c r="BR79" s="644"/>
      <c r="BS79" s="644"/>
      <c r="BT79" s="644"/>
      <c r="BU79" s="644"/>
      <c r="BV79" s="644"/>
      <c r="BW79" s="644"/>
      <c r="BX79" s="644"/>
      <c r="BY79" s="644"/>
      <c r="BZ79" s="644"/>
      <c r="CA79" s="644"/>
      <c r="CB79" s="644"/>
      <c r="CC79" s="644"/>
      <c r="CD79" s="644"/>
      <c r="CE79" s="644"/>
      <c r="CF79" s="644"/>
      <c r="CG79" s="644"/>
      <c r="CH79" s="644"/>
      <c r="CI79" s="644"/>
      <c r="CJ79" s="644"/>
      <c r="CK79" s="644"/>
      <c r="CL79" s="644"/>
      <c r="CM79" s="644"/>
      <c r="CN79" s="644"/>
      <c r="CO79" s="644"/>
      <c r="CP79" s="644"/>
      <c r="CQ79" s="644"/>
      <c r="CR79" s="644"/>
      <c r="CS79" s="644"/>
      <c r="CT79" s="644"/>
      <c r="CU79" s="644"/>
      <c r="CV79" s="644"/>
      <c r="CW79" s="644"/>
      <c r="CX79" s="644"/>
      <c r="CY79" s="644"/>
      <c r="CZ79" s="644"/>
      <c r="DA79" s="644"/>
      <c r="DB79" s="644"/>
      <c r="DC79" s="644"/>
      <c r="DD79" s="644"/>
      <c r="DE79" s="644"/>
      <c r="DF79" s="644"/>
      <c r="DG79" s="644"/>
      <c r="DH79" s="644"/>
      <c r="DI79" s="644"/>
      <c r="DJ79" s="644"/>
      <c r="DK79" s="644"/>
      <c r="DL79" s="644"/>
      <c r="DM79" s="644"/>
      <c r="DN79" s="644"/>
      <c r="DO79" s="644"/>
      <c r="DP79" s="644"/>
      <c r="DQ79" s="644"/>
      <c r="DR79" s="644"/>
      <c r="DS79" s="644"/>
      <c r="DT79" s="644"/>
      <c r="DU79" s="644"/>
      <c r="DV79" s="644"/>
      <c r="DW79" s="644"/>
      <c r="DX79" s="644"/>
      <c r="DY79" s="644"/>
      <c r="DZ79" s="644"/>
      <c r="EA79" s="644"/>
      <c r="EB79" s="644"/>
      <c r="EC79" s="644"/>
      <c r="ED79" s="644"/>
      <c r="EE79" s="644"/>
      <c r="EF79" s="644"/>
      <c r="EG79" s="644"/>
      <c r="EH79" s="644"/>
      <c r="EI79" s="644"/>
      <c r="EJ79" s="644"/>
      <c r="EK79" s="644"/>
      <c r="EL79" s="644"/>
      <c r="EM79" s="644"/>
      <c r="EN79" s="644"/>
      <c r="EO79" s="644"/>
      <c r="EP79" s="644"/>
      <c r="EQ79" s="644"/>
      <c r="ER79" s="644"/>
      <c r="ES79" s="644"/>
      <c r="ET79" s="644"/>
      <c r="EU79" s="644"/>
      <c r="EV79" s="644"/>
      <c r="EW79" s="644"/>
      <c r="EX79" s="644"/>
      <c r="EY79" s="644"/>
      <c r="EZ79" s="644"/>
      <c r="FA79" s="644"/>
      <c r="FB79" s="644"/>
      <c r="FC79" s="644"/>
      <c r="FD79" s="644"/>
      <c r="FE79" s="644"/>
      <c r="FF79" s="644"/>
      <c r="FG79" s="644"/>
      <c r="FH79" s="644"/>
      <c r="FI79" s="644"/>
      <c r="FJ79" s="644"/>
      <c r="FK79" s="644"/>
      <c r="FL79" s="644"/>
      <c r="FM79" s="644"/>
      <c r="FN79" s="644"/>
      <c r="FO79" s="644"/>
      <c r="FP79" s="644"/>
      <c r="FQ79" s="644"/>
      <c r="FR79" s="644"/>
      <c r="FS79" s="644"/>
      <c r="FT79" s="644"/>
      <c r="FU79" s="644"/>
      <c r="FV79" s="644"/>
      <c r="FW79" s="644"/>
      <c r="FX79" s="644"/>
      <c r="FY79" s="644"/>
      <c r="FZ79" s="644"/>
      <c r="GA79" s="644"/>
      <c r="GB79" s="644"/>
      <c r="GC79" s="644"/>
      <c r="GD79" s="644"/>
      <c r="GE79" s="644"/>
      <c r="GF79" s="644"/>
      <c r="GG79" s="644"/>
      <c r="GH79" s="644"/>
      <c r="GI79" s="644"/>
      <c r="GJ79" s="644"/>
      <c r="GK79" s="644"/>
      <c r="GL79" s="644"/>
      <c r="GM79" s="644"/>
      <c r="GN79" s="644"/>
      <c r="GO79" s="644"/>
      <c r="GP79" s="644"/>
      <c r="GQ79" s="644"/>
      <c r="GR79" s="644"/>
      <c r="GS79" s="644"/>
      <c r="GT79" s="644"/>
      <c r="GU79" s="644"/>
      <c r="GV79" s="644"/>
      <c r="GW79" s="644"/>
      <c r="GX79" s="644"/>
      <c r="GY79" s="644"/>
      <c r="GZ79" s="644"/>
      <c r="HA79" s="644"/>
      <c r="HB79" s="644"/>
      <c r="HC79" s="644"/>
      <c r="HD79" s="644"/>
      <c r="HE79" s="644"/>
      <c r="HF79" s="644"/>
      <c r="HG79" s="644"/>
      <c r="HH79" s="644"/>
      <c r="HI79" s="644"/>
      <c r="HJ79" s="644"/>
      <c r="HK79" s="644"/>
      <c r="HL79" s="644"/>
      <c r="HM79" s="644"/>
      <c r="HN79" s="644"/>
      <c r="HO79" s="644"/>
      <c r="HP79" s="644"/>
      <c r="HQ79" s="644"/>
      <c r="HR79" s="644"/>
      <c r="HS79" s="644"/>
      <c r="HT79" s="644"/>
      <c r="HU79" s="644"/>
      <c r="HV79" s="644"/>
      <c r="HW79" s="644"/>
      <c r="HX79" s="644"/>
      <c r="HY79" s="644"/>
      <c r="HZ79" s="644"/>
      <c r="IA79" s="644"/>
      <c r="IB79" s="644"/>
      <c r="IC79" s="644"/>
      <c r="ID79" s="644"/>
      <c r="IE79" s="644"/>
      <c r="IF79" s="644"/>
      <c r="IG79" s="644"/>
      <c r="IH79" s="644"/>
      <c r="II79" s="644"/>
      <c r="IJ79" s="644"/>
      <c r="IK79" s="644"/>
      <c r="IL79" s="644"/>
      <c r="IM79" s="644"/>
    </row>
    <row r="80" spans="1:247" s="19" customFormat="1" ht="65.25" customHeight="1">
      <c r="A80" s="239" t="s">
        <v>75</v>
      </c>
      <c r="B80" s="278" t="s">
        <v>67</v>
      </c>
      <c r="C80" s="141" t="s">
        <v>69</v>
      </c>
      <c r="D80" s="141" t="s">
        <v>86</v>
      </c>
      <c r="E80" s="164" t="s">
        <v>130</v>
      </c>
      <c r="F80" s="165" t="s">
        <v>228</v>
      </c>
      <c r="G80" s="141" t="s">
        <v>70</v>
      </c>
      <c r="H80" s="201">
        <v>112126</v>
      </c>
      <c r="I80" s="201">
        <v>117305</v>
      </c>
      <c r="J80" s="201">
        <v>121540</v>
      </c>
      <c r="K80" s="644"/>
      <c r="L80" s="644"/>
      <c r="M80" s="644"/>
      <c r="N80" s="644"/>
      <c r="O80" s="644"/>
      <c r="P80" s="644"/>
      <c r="Q80" s="644"/>
      <c r="R80" s="644"/>
      <c r="S80" s="644"/>
      <c r="T80" s="644"/>
      <c r="U80" s="644"/>
      <c r="V80" s="644"/>
      <c r="W80" s="644"/>
      <c r="X80" s="644"/>
      <c r="Y80" s="644"/>
      <c r="Z80" s="644"/>
      <c r="AA80" s="644"/>
      <c r="AB80" s="644"/>
      <c r="AC80" s="644"/>
      <c r="AD80" s="644"/>
      <c r="AE80" s="644"/>
      <c r="AF80" s="644"/>
      <c r="AG80" s="644"/>
      <c r="AH80" s="644"/>
      <c r="AI80" s="644"/>
      <c r="AJ80" s="644"/>
      <c r="AK80" s="644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</row>
    <row r="81" spans="1:247" s="19" customFormat="1" ht="30.75">
      <c r="A81" s="652" t="s">
        <v>87</v>
      </c>
      <c r="B81" s="663" t="s">
        <v>67</v>
      </c>
      <c r="C81" s="653" t="s">
        <v>86</v>
      </c>
      <c r="D81" s="653"/>
      <c r="E81" s="654"/>
      <c r="F81" s="655"/>
      <c r="G81" s="653"/>
      <c r="H81" s="656">
        <f>H87</f>
        <v>2500</v>
      </c>
      <c r="I81" s="656">
        <f>I87</f>
        <v>1000</v>
      </c>
      <c r="J81" s="656">
        <f>J87</f>
        <v>1000</v>
      </c>
      <c r="K81" s="644"/>
      <c r="L81" s="644"/>
      <c r="M81" s="644"/>
      <c r="N81" s="644"/>
      <c r="O81" s="644"/>
      <c r="P81" s="644"/>
      <c r="Q81" s="644"/>
      <c r="R81" s="644"/>
      <c r="S81" s="644"/>
      <c r="T81" s="644"/>
      <c r="U81" s="644"/>
      <c r="V81" s="644"/>
      <c r="W81" s="644"/>
      <c r="X81" s="644"/>
      <c r="Y81" s="644"/>
      <c r="Z81" s="644"/>
      <c r="AA81" s="644"/>
      <c r="AB81" s="644"/>
      <c r="AC81" s="644"/>
      <c r="AD81" s="644"/>
      <c r="AE81" s="644"/>
      <c r="AF81" s="644"/>
      <c r="AG81" s="644"/>
      <c r="AH81" s="644"/>
      <c r="AI81" s="644"/>
      <c r="AJ81" s="644"/>
      <c r="AK81" s="644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</row>
    <row r="82" spans="1:247" s="19" customFormat="1" ht="35.25" customHeight="1">
      <c r="A82" s="355" t="s">
        <v>548</v>
      </c>
      <c r="B82" s="342" t="s">
        <v>67</v>
      </c>
      <c r="C82" s="377" t="s">
        <v>86</v>
      </c>
      <c r="D82" s="377" t="s">
        <v>204</v>
      </c>
      <c r="E82" s="171"/>
      <c r="F82" s="172"/>
      <c r="G82" s="377"/>
      <c r="H82" s="549">
        <f>H87</f>
        <v>2500</v>
      </c>
      <c r="I82" s="549">
        <f>I87</f>
        <v>1000</v>
      </c>
      <c r="J82" s="549">
        <f>J87</f>
        <v>1000</v>
      </c>
      <c r="K82" s="644"/>
      <c r="L82" s="644"/>
      <c r="M82" s="644"/>
      <c r="N82" s="644"/>
      <c r="O82" s="644"/>
      <c r="P82" s="644"/>
      <c r="Q82" s="644"/>
      <c r="R82" s="644"/>
      <c r="S82" s="644"/>
      <c r="T82" s="644"/>
      <c r="U82" s="644"/>
      <c r="V82" s="644"/>
      <c r="W82" s="644"/>
      <c r="X82" s="644"/>
      <c r="Y82" s="644"/>
      <c r="Z82" s="644"/>
      <c r="AA82" s="644"/>
      <c r="AB82" s="644"/>
      <c r="AC82" s="644"/>
      <c r="AD82" s="644"/>
      <c r="AE82" s="644"/>
      <c r="AF82" s="644"/>
      <c r="AG82" s="644"/>
      <c r="AH82" s="644"/>
      <c r="AI82" s="644"/>
      <c r="AJ82" s="644"/>
      <c r="AK82" s="644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</row>
    <row r="83" spans="1:247" s="19" customFormat="1" ht="93">
      <c r="A83" s="489" t="s">
        <v>428</v>
      </c>
      <c r="B83" s="365" t="s">
        <v>67</v>
      </c>
      <c r="C83" s="490" t="s">
        <v>86</v>
      </c>
      <c r="D83" s="490" t="s">
        <v>204</v>
      </c>
      <c r="E83" s="266" t="s">
        <v>114</v>
      </c>
      <c r="F83" s="265" t="s">
        <v>210</v>
      </c>
      <c r="G83" s="490"/>
      <c r="H83" s="550">
        <f>H87</f>
        <v>2500</v>
      </c>
      <c r="I83" s="550">
        <f>I87</f>
        <v>1000</v>
      </c>
      <c r="J83" s="550">
        <f>J87</f>
        <v>1000</v>
      </c>
      <c r="K83" s="644"/>
      <c r="L83" s="644"/>
      <c r="M83" s="644"/>
      <c r="N83" s="644"/>
      <c r="O83" s="644"/>
      <c r="P83" s="644"/>
      <c r="Q83" s="644"/>
      <c r="R83" s="644"/>
      <c r="S83" s="644"/>
      <c r="T83" s="644"/>
      <c r="U83" s="644"/>
      <c r="V83" s="644"/>
      <c r="W83" s="644"/>
      <c r="X83" s="644"/>
      <c r="Y83" s="644"/>
      <c r="Z83" s="644"/>
      <c r="AA83" s="644"/>
      <c r="AB83" s="644"/>
      <c r="AC83" s="644"/>
      <c r="AD83" s="644"/>
      <c r="AE83" s="644"/>
      <c r="AF83" s="644"/>
      <c r="AG83" s="644"/>
      <c r="AH83" s="644"/>
      <c r="AI83" s="644"/>
      <c r="AJ83" s="644"/>
      <c r="AK83" s="644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</row>
    <row r="84" spans="1:247" s="19" customFormat="1" ht="140.25">
      <c r="A84" s="240" t="s">
        <v>427</v>
      </c>
      <c r="B84" s="278" t="s">
        <v>67</v>
      </c>
      <c r="C84" s="141" t="s">
        <v>86</v>
      </c>
      <c r="D84" s="141" t="s">
        <v>204</v>
      </c>
      <c r="E84" s="164" t="s">
        <v>115</v>
      </c>
      <c r="F84" s="165" t="s">
        <v>210</v>
      </c>
      <c r="G84" s="141"/>
      <c r="H84" s="218">
        <f>H87</f>
        <v>2500</v>
      </c>
      <c r="I84" s="218">
        <f>I87</f>
        <v>1000</v>
      </c>
      <c r="J84" s="218">
        <f>J87</f>
        <v>1000</v>
      </c>
      <c r="K84" s="644"/>
      <c r="L84" s="644"/>
      <c r="M84" s="644"/>
      <c r="N84" s="644"/>
      <c r="O84" s="644"/>
      <c r="P84" s="644"/>
      <c r="Q84" s="644"/>
      <c r="R84" s="644"/>
      <c r="S84" s="644"/>
      <c r="T84" s="644"/>
      <c r="U84" s="644"/>
      <c r="V84" s="644"/>
      <c r="W84" s="644"/>
      <c r="X84" s="644"/>
      <c r="Y84" s="644"/>
      <c r="Z84" s="644"/>
      <c r="AA84" s="644"/>
      <c r="AB84" s="644"/>
      <c r="AC84" s="644"/>
      <c r="AD84" s="644"/>
      <c r="AE84" s="644"/>
      <c r="AF84" s="644"/>
      <c r="AG84" s="644"/>
      <c r="AH84" s="644"/>
      <c r="AI84" s="644"/>
      <c r="AJ84" s="644"/>
      <c r="AK84" s="644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</row>
    <row r="85" spans="1:247" s="19" customFormat="1" ht="46.5">
      <c r="A85" s="240" t="s">
        <v>254</v>
      </c>
      <c r="B85" s="278" t="s">
        <v>67</v>
      </c>
      <c r="C85" s="141" t="s">
        <v>86</v>
      </c>
      <c r="D85" s="141" t="s">
        <v>204</v>
      </c>
      <c r="E85" s="164" t="s">
        <v>115</v>
      </c>
      <c r="F85" s="165" t="s">
        <v>214</v>
      </c>
      <c r="G85" s="141"/>
      <c r="H85" s="218">
        <f>H87</f>
        <v>2500</v>
      </c>
      <c r="I85" s="218">
        <f>I87</f>
        <v>1000</v>
      </c>
      <c r="J85" s="218">
        <f>J87</f>
        <v>1000</v>
      </c>
      <c r="K85" s="644"/>
      <c r="L85" s="644"/>
      <c r="M85" s="644"/>
      <c r="N85" s="644"/>
      <c r="O85" s="644"/>
      <c r="P85" s="644"/>
      <c r="Q85" s="644"/>
      <c r="R85" s="644"/>
      <c r="S85" s="644"/>
      <c r="T85" s="644"/>
      <c r="U85" s="644"/>
      <c r="V85" s="644"/>
      <c r="W85" s="644"/>
      <c r="X85" s="644"/>
      <c r="Y85" s="644"/>
      <c r="Z85" s="644"/>
      <c r="AA85" s="644"/>
      <c r="AB85" s="644"/>
      <c r="AC85" s="644"/>
      <c r="AD85" s="644"/>
      <c r="AE85" s="644"/>
      <c r="AF85" s="644"/>
      <c r="AG85" s="644"/>
      <c r="AH85" s="644"/>
      <c r="AI85" s="644"/>
      <c r="AJ85" s="644"/>
      <c r="AK85" s="644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</row>
    <row r="86" spans="1:247" s="19" customFormat="1" ht="46.5">
      <c r="A86" s="33" t="s">
        <v>255</v>
      </c>
      <c r="B86" s="278" t="s">
        <v>67</v>
      </c>
      <c r="C86" s="141" t="s">
        <v>86</v>
      </c>
      <c r="D86" s="141" t="s">
        <v>204</v>
      </c>
      <c r="E86" s="164" t="s">
        <v>115</v>
      </c>
      <c r="F86" s="140" t="s">
        <v>437</v>
      </c>
      <c r="G86" s="141"/>
      <c r="H86" s="218">
        <f>H87</f>
        <v>2500</v>
      </c>
      <c r="I86" s="218">
        <f>I87</f>
        <v>1000</v>
      </c>
      <c r="J86" s="218">
        <f>J87</f>
        <v>1000</v>
      </c>
      <c r="K86" s="644"/>
      <c r="L86" s="644"/>
      <c r="M86" s="644"/>
      <c r="N86" s="644"/>
      <c r="O86" s="644"/>
      <c r="P86" s="644"/>
      <c r="Q86" s="644"/>
      <c r="R86" s="644"/>
      <c r="S86" s="644"/>
      <c r="T86" s="644"/>
      <c r="U86" s="644"/>
      <c r="V86" s="644"/>
      <c r="W86" s="644"/>
      <c r="X86" s="644"/>
      <c r="Y86" s="644"/>
      <c r="Z86" s="644"/>
      <c r="AA86" s="644"/>
      <c r="AB86" s="644"/>
      <c r="AC86" s="644"/>
      <c r="AD86" s="644"/>
      <c r="AE86" s="644"/>
      <c r="AF86" s="644"/>
      <c r="AG86" s="644"/>
      <c r="AH86" s="644"/>
      <c r="AI86" s="644"/>
      <c r="AJ86" s="644"/>
      <c r="AK86" s="644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</row>
    <row r="87" spans="1:247" s="19" customFormat="1" ht="30.75">
      <c r="A87" s="33" t="s">
        <v>76</v>
      </c>
      <c r="B87" s="278" t="s">
        <v>67</v>
      </c>
      <c r="C87" s="129" t="s">
        <v>86</v>
      </c>
      <c r="D87" s="129" t="s">
        <v>204</v>
      </c>
      <c r="E87" s="164" t="s">
        <v>115</v>
      </c>
      <c r="F87" s="140" t="s">
        <v>437</v>
      </c>
      <c r="G87" s="129" t="s">
        <v>77</v>
      </c>
      <c r="H87" s="201">
        <v>2500</v>
      </c>
      <c r="I87" s="201">
        <v>1000</v>
      </c>
      <c r="J87" s="201">
        <v>1000</v>
      </c>
      <c r="K87" s="644"/>
      <c r="L87" s="644"/>
      <c r="M87" s="644"/>
      <c r="N87" s="644"/>
      <c r="O87" s="644"/>
      <c r="P87" s="644"/>
      <c r="Q87" s="644"/>
      <c r="R87" s="644"/>
      <c r="S87" s="644"/>
      <c r="T87" s="644"/>
      <c r="U87" s="644"/>
      <c r="V87" s="644"/>
      <c r="W87" s="644"/>
      <c r="X87" s="644"/>
      <c r="Y87" s="644"/>
      <c r="Z87" s="644"/>
      <c r="AA87" s="644"/>
      <c r="AB87" s="644"/>
      <c r="AC87" s="644"/>
      <c r="AD87" s="644"/>
      <c r="AE87" s="644"/>
      <c r="AF87" s="644"/>
      <c r="AG87" s="644"/>
      <c r="AH87" s="644"/>
      <c r="AI87" s="644"/>
      <c r="AJ87" s="644"/>
      <c r="AK87" s="644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</row>
    <row r="88" spans="1:248" s="13" customFormat="1" ht="18">
      <c r="A88" s="716" t="s">
        <v>89</v>
      </c>
      <c r="B88" s="663" t="s">
        <v>67</v>
      </c>
      <c r="C88" s="664" t="s">
        <v>74</v>
      </c>
      <c r="D88" s="717"/>
      <c r="E88" s="717"/>
      <c r="F88" s="718"/>
      <c r="G88" s="668"/>
      <c r="H88" s="669">
        <f>+H89+H97</f>
        <v>1249289</v>
      </c>
      <c r="I88" s="669">
        <f>+I89+I97</f>
        <v>2000</v>
      </c>
      <c r="J88" s="669">
        <f>+J89+J97</f>
        <v>2000</v>
      </c>
      <c r="K88" s="644"/>
      <c r="L88" s="644"/>
      <c r="M88" s="644"/>
      <c r="N88" s="644"/>
      <c r="O88" s="644"/>
      <c r="P88" s="644"/>
      <c r="Q88" s="644"/>
      <c r="R88" s="644"/>
      <c r="S88" s="644"/>
      <c r="T88" s="644"/>
      <c r="U88" s="644"/>
      <c r="V88" s="644"/>
      <c r="W88" s="644"/>
      <c r="X88" s="644"/>
      <c r="Y88" s="644"/>
      <c r="Z88" s="644"/>
      <c r="AA88" s="644"/>
      <c r="AB88" s="644"/>
      <c r="AC88" s="644"/>
      <c r="AD88" s="644"/>
      <c r="AE88" s="644"/>
      <c r="AF88" s="644"/>
      <c r="AG88" s="644"/>
      <c r="AH88" s="644"/>
      <c r="AI88" s="644"/>
      <c r="AJ88" s="644"/>
      <c r="AK88" s="644"/>
      <c r="AL88" s="644"/>
      <c r="AM88" s="644"/>
      <c r="AN88" s="644"/>
      <c r="AO88" s="644"/>
      <c r="AP88" s="644"/>
      <c r="AQ88" s="644"/>
      <c r="AR88" s="644"/>
      <c r="AS88" s="644"/>
      <c r="AT88" s="644"/>
      <c r="AU88" s="644"/>
      <c r="AV88" s="644"/>
      <c r="AW88" s="644"/>
      <c r="AX88" s="644"/>
      <c r="AY88" s="644"/>
      <c r="AZ88" s="644"/>
      <c r="BA88" s="644"/>
      <c r="BB88" s="644"/>
      <c r="BC88" s="644"/>
      <c r="BD88" s="644"/>
      <c r="BE88" s="644"/>
      <c r="BF88" s="644"/>
      <c r="BG88" s="644"/>
      <c r="BH88" s="644"/>
      <c r="BI88" s="644"/>
      <c r="BJ88" s="644"/>
      <c r="BK88" s="644"/>
      <c r="BL88" s="644"/>
      <c r="BM88" s="644"/>
      <c r="BN88" s="644"/>
      <c r="BO88" s="644"/>
      <c r="BP88" s="644"/>
      <c r="BQ88" s="644"/>
      <c r="BR88" s="644"/>
      <c r="BS88" s="644"/>
      <c r="BT88" s="644"/>
      <c r="BU88" s="644"/>
      <c r="BV88" s="644"/>
      <c r="BW88" s="644"/>
      <c r="BX88" s="644"/>
      <c r="BY88" s="644"/>
      <c r="BZ88" s="644"/>
      <c r="CA88" s="644"/>
      <c r="CB88" s="644"/>
      <c r="CC88" s="644"/>
      <c r="CD88" s="644"/>
      <c r="CE88" s="644"/>
      <c r="CF88" s="644"/>
      <c r="CG88" s="644"/>
      <c r="CH88" s="644"/>
      <c r="CI88" s="644"/>
      <c r="CJ88" s="644"/>
      <c r="CK88" s="644"/>
      <c r="CL88" s="644"/>
      <c r="CM88" s="644"/>
      <c r="CN88" s="644"/>
      <c r="CO88" s="644"/>
      <c r="CP88" s="644"/>
      <c r="CQ88" s="644"/>
      <c r="CR88" s="644"/>
      <c r="CS88" s="644"/>
      <c r="CT88" s="644"/>
      <c r="CU88" s="644"/>
      <c r="CV88" s="644"/>
      <c r="CW88" s="644"/>
      <c r="CX88" s="644"/>
      <c r="CY88" s="644"/>
      <c r="CZ88" s="644"/>
      <c r="DA88" s="644"/>
      <c r="DB88" s="644"/>
      <c r="DC88" s="644"/>
      <c r="DD88" s="644"/>
      <c r="DE88" s="644"/>
      <c r="DF88" s="644"/>
      <c r="DG88" s="644"/>
      <c r="DH88" s="644"/>
      <c r="DI88" s="644"/>
      <c r="DJ88" s="644"/>
      <c r="DK88" s="644"/>
      <c r="DL88" s="644"/>
      <c r="DM88" s="644"/>
      <c r="DN88" s="644"/>
      <c r="DO88" s="644"/>
      <c r="DP88" s="644"/>
      <c r="DQ88" s="644"/>
      <c r="DR88" s="644"/>
      <c r="DS88" s="644"/>
      <c r="DT88" s="644"/>
      <c r="DU88" s="644"/>
      <c r="DV88" s="644"/>
      <c r="DW88" s="644"/>
      <c r="DX88" s="644"/>
      <c r="DY88" s="644"/>
      <c r="DZ88" s="644"/>
      <c r="EA88" s="644"/>
      <c r="EB88" s="644"/>
      <c r="EC88" s="644"/>
      <c r="ED88" s="644"/>
      <c r="EE88" s="644"/>
      <c r="EF88" s="644"/>
      <c r="EG88" s="644"/>
      <c r="EH88" s="644"/>
      <c r="EI88" s="644"/>
      <c r="EJ88" s="644"/>
      <c r="EK88" s="644"/>
      <c r="EL88" s="644"/>
      <c r="EM88" s="644"/>
      <c r="EN88" s="644"/>
      <c r="EO88" s="644"/>
      <c r="EP88" s="644"/>
      <c r="EQ88" s="644"/>
      <c r="ER88" s="644"/>
      <c r="ES88" s="644"/>
      <c r="ET88" s="644"/>
      <c r="EU88" s="644"/>
      <c r="EV88" s="644"/>
      <c r="EW88" s="644"/>
      <c r="EX88" s="644"/>
      <c r="EY88" s="644"/>
      <c r="EZ88" s="644"/>
      <c r="FA88" s="644"/>
      <c r="FB88" s="644"/>
      <c r="FC88" s="644"/>
      <c r="FD88" s="644"/>
      <c r="FE88" s="644"/>
      <c r="FF88" s="644"/>
      <c r="FG88" s="644"/>
      <c r="FH88" s="644"/>
      <c r="FI88" s="644"/>
      <c r="FJ88" s="644"/>
      <c r="FK88" s="644"/>
      <c r="FL88" s="644"/>
      <c r="FM88" s="644"/>
      <c r="FN88" s="644"/>
      <c r="FO88" s="644"/>
      <c r="FP88" s="644"/>
      <c r="FQ88" s="644"/>
      <c r="FR88" s="644"/>
      <c r="FS88" s="644"/>
      <c r="FT88" s="644"/>
      <c r="FU88" s="644"/>
      <c r="FV88" s="644"/>
      <c r="FW88" s="644"/>
      <c r="FX88" s="644"/>
      <c r="FY88" s="644"/>
      <c r="FZ88" s="644"/>
      <c r="GA88" s="644"/>
      <c r="GB88" s="644"/>
      <c r="GC88" s="644"/>
      <c r="GD88" s="644"/>
      <c r="GE88" s="644"/>
      <c r="GF88" s="644"/>
      <c r="GG88" s="644"/>
      <c r="GH88" s="644"/>
      <c r="GI88" s="644"/>
      <c r="GJ88" s="644"/>
      <c r="GK88" s="644"/>
      <c r="GL88" s="644"/>
      <c r="GM88" s="644"/>
      <c r="GN88" s="644"/>
      <c r="GO88" s="644"/>
      <c r="GP88" s="644"/>
      <c r="GQ88" s="644"/>
      <c r="GR88" s="644"/>
      <c r="GS88" s="644"/>
      <c r="GT88" s="644"/>
      <c r="GU88" s="644"/>
      <c r="GV88" s="644"/>
      <c r="GW88" s="644"/>
      <c r="GX88" s="644"/>
      <c r="GY88" s="644"/>
      <c r="GZ88" s="644"/>
      <c r="HA88" s="644"/>
      <c r="HB88" s="644"/>
      <c r="HC88" s="644"/>
      <c r="HD88" s="644"/>
      <c r="HE88" s="644"/>
      <c r="HF88" s="644"/>
      <c r="HG88" s="644"/>
      <c r="HH88" s="644"/>
      <c r="HI88" s="644"/>
      <c r="HJ88" s="644"/>
      <c r="HK88" s="644"/>
      <c r="HL88" s="644"/>
      <c r="HM88" s="644"/>
      <c r="HN88" s="644"/>
      <c r="HO88" s="644"/>
      <c r="HP88" s="644"/>
      <c r="HQ88" s="644"/>
      <c r="HR88" s="644"/>
      <c r="HS88" s="644"/>
      <c r="HT88" s="644"/>
      <c r="HU88" s="644"/>
      <c r="HV88" s="644"/>
      <c r="HW88" s="644"/>
      <c r="HX88" s="644"/>
      <c r="HY88" s="644"/>
      <c r="HZ88" s="644"/>
      <c r="IA88" s="644"/>
      <c r="IB88" s="644"/>
      <c r="IC88" s="644"/>
      <c r="ID88" s="644"/>
      <c r="IE88" s="644"/>
      <c r="IF88" s="644"/>
      <c r="IG88" s="644"/>
      <c r="IH88" s="644"/>
      <c r="II88" s="644"/>
      <c r="IJ88" s="644"/>
      <c r="IK88" s="644"/>
      <c r="IL88" s="644"/>
      <c r="IM88" s="644"/>
      <c r="IN88" s="644"/>
    </row>
    <row r="89" spans="1:248" s="13" customFormat="1" ht="18">
      <c r="A89" s="414" t="s">
        <v>274</v>
      </c>
      <c r="B89" s="342" t="s">
        <v>67</v>
      </c>
      <c r="C89" s="377" t="s">
        <v>74</v>
      </c>
      <c r="D89" s="415" t="s">
        <v>88</v>
      </c>
      <c r="E89" s="416"/>
      <c r="F89" s="417"/>
      <c r="G89" s="418"/>
      <c r="H89" s="502">
        <f>SUM(H90)</f>
        <v>1116326</v>
      </c>
      <c r="I89" s="502">
        <f aca="true" t="shared" si="8" ref="I89:J91">SUM(I90)</f>
        <v>0</v>
      </c>
      <c r="J89" s="502">
        <f t="shared" si="8"/>
        <v>0</v>
      </c>
      <c r="K89" s="644"/>
      <c r="L89" s="644"/>
      <c r="M89" s="644"/>
      <c r="N89" s="644"/>
      <c r="O89" s="644"/>
      <c r="P89" s="644"/>
      <c r="Q89" s="644"/>
      <c r="R89" s="644"/>
      <c r="S89" s="644"/>
      <c r="T89" s="644"/>
      <c r="U89" s="644"/>
      <c r="V89" s="644"/>
      <c r="W89" s="644"/>
      <c r="X89" s="644"/>
      <c r="Y89" s="644"/>
      <c r="Z89" s="644"/>
      <c r="AA89" s="644"/>
      <c r="AB89" s="644"/>
      <c r="AC89" s="644"/>
      <c r="AD89" s="644"/>
      <c r="AE89" s="644"/>
      <c r="AF89" s="644"/>
      <c r="AG89" s="644"/>
      <c r="AH89" s="644"/>
      <c r="AI89" s="644"/>
      <c r="AJ89" s="644"/>
      <c r="AK89" s="644"/>
      <c r="AL89" s="644"/>
      <c r="AM89" s="644"/>
      <c r="AN89" s="644"/>
      <c r="AO89" s="644"/>
      <c r="AP89" s="644"/>
      <c r="AQ89" s="644"/>
      <c r="AR89" s="644"/>
      <c r="AS89" s="644"/>
      <c r="AT89" s="644"/>
      <c r="AU89" s="644"/>
      <c r="AV89" s="644"/>
      <c r="AW89" s="644"/>
      <c r="AX89" s="644"/>
      <c r="AY89" s="644"/>
      <c r="AZ89" s="644"/>
      <c r="BA89" s="644"/>
      <c r="BB89" s="644"/>
      <c r="BC89" s="644"/>
      <c r="BD89" s="644"/>
      <c r="BE89" s="644"/>
      <c r="BF89" s="644"/>
      <c r="BG89" s="644"/>
      <c r="BH89" s="644"/>
      <c r="BI89" s="644"/>
      <c r="BJ89" s="644"/>
      <c r="BK89" s="644"/>
      <c r="BL89" s="644"/>
      <c r="BM89" s="644"/>
      <c r="BN89" s="644"/>
      <c r="BO89" s="644"/>
      <c r="BP89" s="644"/>
      <c r="BQ89" s="644"/>
      <c r="BR89" s="644"/>
      <c r="BS89" s="644"/>
      <c r="BT89" s="644"/>
      <c r="BU89" s="644"/>
      <c r="BV89" s="644"/>
      <c r="BW89" s="644"/>
      <c r="BX89" s="644"/>
      <c r="BY89" s="644"/>
      <c r="BZ89" s="644"/>
      <c r="CA89" s="644"/>
      <c r="CB89" s="644"/>
      <c r="CC89" s="644"/>
      <c r="CD89" s="644"/>
      <c r="CE89" s="644"/>
      <c r="CF89" s="644"/>
      <c r="CG89" s="644"/>
      <c r="CH89" s="644"/>
      <c r="CI89" s="644"/>
      <c r="CJ89" s="644"/>
      <c r="CK89" s="644"/>
      <c r="CL89" s="644"/>
      <c r="CM89" s="644"/>
      <c r="CN89" s="644"/>
      <c r="CO89" s="644"/>
      <c r="CP89" s="644"/>
      <c r="CQ89" s="644"/>
      <c r="CR89" s="644"/>
      <c r="CS89" s="644"/>
      <c r="CT89" s="644"/>
      <c r="CU89" s="644"/>
      <c r="CV89" s="644"/>
      <c r="CW89" s="644"/>
      <c r="CX89" s="644"/>
      <c r="CY89" s="644"/>
      <c r="CZ89" s="644"/>
      <c r="DA89" s="644"/>
      <c r="DB89" s="644"/>
      <c r="DC89" s="644"/>
      <c r="DD89" s="644"/>
      <c r="DE89" s="644"/>
      <c r="DF89" s="644"/>
      <c r="DG89" s="644"/>
      <c r="DH89" s="644"/>
      <c r="DI89" s="644"/>
      <c r="DJ89" s="644"/>
      <c r="DK89" s="644"/>
      <c r="DL89" s="644"/>
      <c r="DM89" s="644"/>
      <c r="DN89" s="644"/>
      <c r="DO89" s="644"/>
      <c r="DP89" s="644"/>
      <c r="DQ89" s="644"/>
      <c r="DR89" s="644"/>
      <c r="DS89" s="644"/>
      <c r="DT89" s="644"/>
      <c r="DU89" s="644"/>
      <c r="DV89" s="644"/>
      <c r="DW89" s="644"/>
      <c r="DX89" s="644"/>
      <c r="DY89" s="644"/>
      <c r="DZ89" s="644"/>
      <c r="EA89" s="644"/>
      <c r="EB89" s="644"/>
      <c r="EC89" s="644"/>
      <c r="ED89" s="644"/>
      <c r="EE89" s="644"/>
      <c r="EF89" s="644"/>
      <c r="EG89" s="644"/>
      <c r="EH89" s="644"/>
      <c r="EI89" s="644"/>
      <c r="EJ89" s="644"/>
      <c r="EK89" s="644"/>
      <c r="EL89" s="644"/>
      <c r="EM89" s="644"/>
      <c r="EN89" s="644"/>
      <c r="EO89" s="644"/>
      <c r="EP89" s="644"/>
      <c r="EQ89" s="644"/>
      <c r="ER89" s="644"/>
      <c r="ES89" s="644"/>
      <c r="ET89" s="644"/>
      <c r="EU89" s="644"/>
      <c r="EV89" s="644"/>
      <c r="EW89" s="644"/>
      <c r="EX89" s="644"/>
      <c r="EY89" s="644"/>
      <c r="EZ89" s="644"/>
      <c r="FA89" s="644"/>
      <c r="FB89" s="644"/>
      <c r="FC89" s="644"/>
      <c r="FD89" s="644"/>
      <c r="FE89" s="644"/>
      <c r="FF89" s="644"/>
      <c r="FG89" s="644"/>
      <c r="FH89" s="644"/>
      <c r="FI89" s="644"/>
      <c r="FJ89" s="644"/>
      <c r="FK89" s="644"/>
      <c r="FL89" s="644"/>
      <c r="FM89" s="644"/>
      <c r="FN89" s="644"/>
      <c r="FO89" s="644"/>
      <c r="FP89" s="644"/>
      <c r="FQ89" s="644"/>
      <c r="FR89" s="644"/>
      <c r="FS89" s="644"/>
      <c r="FT89" s="644"/>
      <c r="FU89" s="644"/>
      <c r="FV89" s="644"/>
      <c r="FW89" s="644"/>
      <c r="FX89" s="644"/>
      <c r="FY89" s="644"/>
      <c r="FZ89" s="644"/>
      <c r="GA89" s="644"/>
      <c r="GB89" s="644"/>
      <c r="GC89" s="644"/>
      <c r="GD89" s="644"/>
      <c r="GE89" s="644"/>
      <c r="GF89" s="644"/>
      <c r="GG89" s="644"/>
      <c r="GH89" s="644"/>
      <c r="GI89" s="644"/>
      <c r="GJ89" s="644"/>
      <c r="GK89" s="644"/>
      <c r="GL89" s="644"/>
      <c r="GM89" s="644"/>
      <c r="GN89" s="644"/>
      <c r="GO89" s="644"/>
      <c r="GP89" s="644"/>
      <c r="GQ89" s="644"/>
      <c r="GR89" s="644"/>
      <c r="GS89" s="644"/>
      <c r="GT89" s="644"/>
      <c r="GU89" s="644"/>
      <c r="GV89" s="644"/>
      <c r="GW89" s="644"/>
      <c r="GX89" s="644"/>
      <c r="GY89" s="644"/>
      <c r="GZ89" s="644"/>
      <c r="HA89" s="644"/>
      <c r="HB89" s="644"/>
      <c r="HC89" s="644"/>
      <c r="HD89" s="644"/>
      <c r="HE89" s="644"/>
      <c r="HF89" s="644"/>
      <c r="HG89" s="644"/>
      <c r="HH89" s="644"/>
      <c r="HI89" s="644"/>
      <c r="HJ89" s="644"/>
      <c r="HK89" s="644"/>
      <c r="HL89" s="644"/>
      <c r="HM89" s="644"/>
      <c r="HN89" s="644"/>
      <c r="HO89" s="644"/>
      <c r="HP89" s="644"/>
      <c r="HQ89" s="644"/>
      <c r="HR89" s="644"/>
      <c r="HS89" s="644"/>
      <c r="HT89" s="644"/>
      <c r="HU89" s="644"/>
      <c r="HV89" s="644"/>
      <c r="HW89" s="644"/>
      <c r="HX89" s="644"/>
      <c r="HY89" s="644"/>
      <c r="HZ89" s="644"/>
      <c r="IA89" s="644"/>
      <c r="IB89" s="644"/>
      <c r="IC89" s="644"/>
      <c r="ID89" s="644"/>
      <c r="IE89" s="644"/>
      <c r="IF89" s="644"/>
      <c r="IG89" s="644"/>
      <c r="IH89" s="644"/>
      <c r="II89" s="644"/>
      <c r="IJ89" s="644"/>
      <c r="IK89" s="644"/>
      <c r="IL89" s="644"/>
      <c r="IM89" s="644"/>
      <c r="IN89" s="644"/>
    </row>
    <row r="90" spans="1:10" s="14" customFormat="1" ht="78.75" customHeight="1">
      <c r="A90" s="491" t="s">
        <v>367</v>
      </c>
      <c r="B90" s="365" t="s">
        <v>67</v>
      </c>
      <c r="C90" s="481" t="s">
        <v>74</v>
      </c>
      <c r="D90" s="482" t="s">
        <v>88</v>
      </c>
      <c r="E90" s="612" t="s">
        <v>275</v>
      </c>
      <c r="F90" s="657" t="s">
        <v>210</v>
      </c>
      <c r="G90" s="484"/>
      <c r="H90" s="292">
        <f>SUM(H91)</f>
        <v>1116326</v>
      </c>
      <c r="I90" s="292">
        <f t="shared" si="8"/>
        <v>0</v>
      </c>
      <c r="J90" s="292">
        <f t="shared" si="8"/>
        <v>0</v>
      </c>
    </row>
    <row r="91" spans="1:247" s="14" customFormat="1" ht="108.75">
      <c r="A91" s="216" t="s">
        <v>368</v>
      </c>
      <c r="B91" s="278" t="s">
        <v>67</v>
      </c>
      <c r="C91" s="235" t="s">
        <v>74</v>
      </c>
      <c r="D91" s="236" t="s">
        <v>88</v>
      </c>
      <c r="E91" s="586" t="s">
        <v>252</v>
      </c>
      <c r="F91" s="373" t="s">
        <v>210</v>
      </c>
      <c r="G91" s="413"/>
      <c r="H91" s="504">
        <f>SUM(H92)</f>
        <v>1116326</v>
      </c>
      <c r="I91" s="504">
        <f t="shared" si="8"/>
        <v>0</v>
      </c>
      <c r="J91" s="504">
        <f t="shared" si="8"/>
        <v>0</v>
      </c>
      <c r="K91" s="644"/>
      <c r="L91" s="644"/>
      <c r="M91" s="644"/>
      <c r="N91" s="644"/>
      <c r="O91" s="644"/>
      <c r="P91" s="644"/>
      <c r="Q91" s="644"/>
      <c r="R91" s="644"/>
      <c r="S91" s="644"/>
      <c r="T91" s="644"/>
      <c r="U91" s="644"/>
      <c r="V91" s="644"/>
      <c r="W91" s="644"/>
      <c r="X91" s="644"/>
      <c r="Y91" s="644"/>
      <c r="Z91" s="644"/>
      <c r="AA91" s="644"/>
      <c r="AB91" s="644"/>
      <c r="AC91" s="644"/>
      <c r="AD91" s="644"/>
      <c r="AE91" s="644"/>
      <c r="AF91" s="644"/>
      <c r="AG91" s="644"/>
      <c r="AH91" s="644"/>
      <c r="AI91" s="644"/>
      <c r="AJ91" s="644"/>
      <c r="AK91" s="644"/>
      <c r="AL91" s="644"/>
      <c r="AM91" s="644"/>
      <c r="AN91" s="644"/>
      <c r="AO91" s="644"/>
      <c r="AP91" s="644"/>
      <c r="AQ91" s="644"/>
      <c r="AR91" s="644"/>
      <c r="AS91" s="644"/>
      <c r="AT91" s="644"/>
      <c r="AU91" s="644"/>
      <c r="AV91" s="644"/>
      <c r="AW91" s="644"/>
      <c r="AX91" s="644"/>
      <c r="AY91" s="644"/>
      <c r="AZ91" s="644"/>
      <c r="BA91" s="644"/>
      <c r="BB91" s="644"/>
      <c r="BC91" s="644"/>
      <c r="BD91" s="644"/>
      <c r="BE91" s="644"/>
      <c r="BF91" s="644"/>
      <c r="BG91" s="644"/>
      <c r="BH91" s="644"/>
      <c r="BI91" s="644"/>
      <c r="BJ91" s="644"/>
      <c r="BK91" s="644"/>
      <c r="BL91" s="644"/>
      <c r="BM91" s="644"/>
      <c r="BN91" s="644"/>
      <c r="BO91" s="644"/>
      <c r="BP91" s="644"/>
      <c r="BQ91" s="644"/>
      <c r="BR91" s="644"/>
      <c r="BS91" s="644"/>
      <c r="BT91" s="644"/>
      <c r="BU91" s="644"/>
      <c r="BV91" s="644"/>
      <c r="BW91" s="644"/>
      <c r="BX91" s="644"/>
      <c r="BY91" s="644"/>
      <c r="BZ91" s="644"/>
      <c r="CA91" s="644"/>
      <c r="CB91" s="644"/>
      <c r="CC91" s="644"/>
      <c r="CD91" s="644"/>
      <c r="CE91" s="644"/>
      <c r="CF91" s="644"/>
      <c r="CG91" s="644"/>
      <c r="CH91" s="644"/>
      <c r="CI91" s="644"/>
      <c r="CJ91" s="644"/>
      <c r="CK91" s="644"/>
      <c r="CL91" s="644"/>
      <c r="CM91" s="644"/>
      <c r="CN91" s="644"/>
      <c r="CO91" s="644"/>
      <c r="CP91" s="644"/>
      <c r="CQ91" s="644"/>
      <c r="CR91" s="644"/>
      <c r="CS91" s="644"/>
      <c r="CT91" s="644"/>
      <c r="CU91" s="644"/>
      <c r="CV91" s="644"/>
      <c r="CW91" s="644"/>
      <c r="CX91" s="644"/>
      <c r="CY91" s="644"/>
      <c r="CZ91" s="644"/>
      <c r="DA91" s="644"/>
      <c r="DB91" s="644"/>
      <c r="DC91" s="644"/>
      <c r="DD91" s="644"/>
      <c r="DE91" s="644"/>
      <c r="DF91" s="644"/>
      <c r="DG91" s="644"/>
      <c r="DH91" s="644"/>
      <c r="DI91" s="644"/>
      <c r="DJ91" s="644"/>
      <c r="DK91" s="644"/>
      <c r="DL91" s="644"/>
      <c r="DM91" s="644"/>
      <c r="DN91" s="644"/>
      <c r="DO91" s="644"/>
      <c r="DP91" s="644"/>
      <c r="DQ91" s="644"/>
      <c r="DR91" s="644"/>
      <c r="DS91" s="644"/>
      <c r="DT91" s="644"/>
      <c r="DU91" s="644"/>
      <c r="DV91" s="644"/>
      <c r="DW91" s="644"/>
      <c r="DX91" s="644"/>
      <c r="DY91" s="644"/>
      <c r="DZ91" s="644"/>
      <c r="EA91" s="644"/>
      <c r="EB91" s="644"/>
      <c r="EC91" s="644"/>
      <c r="ED91" s="644"/>
      <c r="EE91" s="644"/>
      <c r="EF91" s="644"/>
      <c r="EG91" s="644"/>
      <c r="EH91" s="644"/>
      <c r="EI91" s="644"/>
      <c r="EJ91" s="644"/>
      <c r="EK91" s="644"/>
      <c r="EL91" s="644"/>
      <c r="EM91" s="644"/>
      <c r="EN91" s="644"/>
      <c r="EO91" s="644"/>
      <c r="EP91" s="644"/>
      <c r="EQ91" s="644"/>
      <c r="ER91" s="644"/>
      <c r="ES91" s="644"/>
      <c r="ET91" s="644"/>
      <c r="EU91" s="644"/>
      <c r="EV91" s="644"/>
      <c r="EW91" s="644"/>
      <c r="EX91" s="644"/>
      <c r="EY91" s="644"/>
      <c r="EZ91" s="644"/>
      <c r="FA91" s="644"/>
      <c r="FB91" s="644"/>
      <c r="FC91" s="644"/>
      <c r="FD91" s="644"/>
      <c r="FE91" s="644"/>
      <c r="FF91" s="644"/>
      <c r="FG91" s="644"/>
      <c r="FH91" s="644"/>
      <c r="FI91" s="644"/>
      <c r="FJ91" s="644"/>
      <c r="FK91" s="644"/>
      <c r="FL91" s="644"/>
      <c r="FM91" s="644"/>
      <c r="FN91" s="644"/>
      <c r="FO91" s="644"/>
      <c r="FP91" s="644"/>
      <c r="FQ91" s="644"/>
      <c r="FR91" s="644"/>
      <c r="FS91" s="644"/>
      <c r="FT91" s="644"/>
      <c r="FU91" s="644"/>
      <c r="FV91" s="644"/>
      <c r="FW91" s="644"/>
      <c r="FX91" s="644"/>
      <c r="FY91" s="644"/>
      <c r="FZ91" s="644"/>
      <c r="GA91" s="644"/>
      <c r="GB91" s="644"/>
      <c r="GC91" s="644"/>
      <c r="GD91" s="644"/>
      <c r="GE91" s="644"/>
      <c r="GF91" s="644"/>
      <c r="GG91" s="644"/>
      <c r="GH91" s="644"/>
      <c r="GI91" s="644"/>
      <c r="GJ91" s="644"/>
      <c r="GK91" s="644"/>
      <c r="GL91" s="644"/>
      <c r="GM91" s="644"/>
      <c r="GN91" s="644"/>
      <c r="GO91" s="644"/>
      <c r="GP91" s="644"/>
      <c r="GQ91" s="644"/>
      <c r="GR91" s="644"/>
      <c r="GS91" s="644"/>
      <c r="GT91" s="644"/>
      <c r="GU91" s="644"/>
      <c r="GV91" s="644"/>
      <c r="GW91" s="644"/>
      <c r="GX91" s="644"/>
      <c r="GY91" s="644"/>
      <c r="GZ91" s="644"/>
      <c r="HA91" s="644"/>
      <c r="HB91" s="644"/>
      <c r="HC91" s="644"/>
      <c r="HD91" s="644"/>
      <c r="HE91" s="644"/>
      <c r="HF91" s="644"/>
      <c r="HG91" s="644"/>
      <c r="HH91" s="644"/>
      <c r="HI91" s="644"/>
      <c r="HJ91" s="644"/>
      <c r="HK91" s="644"/>
      <c r="HL91" s="644"/>
      <c r="HM91" s="644"/>
      <c r="HN91" s="644"/>
      <c r="HO91" s="644"/>
      <c r="HP91" s="644"/>
      <c r="HQ91" s="644"/>
      <c r="HR91" s="644"/>
      <c r="HS91" s="644"/>
      <c r="HT91" s="644"/>
      <c r="HU91" s="644"/>
      <c r="HV91" s="644"/>
      <c r="HW91" s="644"/>
      <c r="HX91" s="644"/>
      <c r="HY91" s="644"/>
      <c r="HZ91" s="644"/>
      <c r="IA91" s="644"/>
      <c r="IB91" s="644"/>
      <c r="IC91" s="644"/>
      <c r="ID91" s="644"/>
      <c r="IE91" s="644"/>
      <c r="IF91" s="644"/>
      <c r="IG91" s="644"/>
      <c r="IH91" s="644"/>
      <c r="II91" s="644"/>
      <c r="IJ91" s="644"/>
      <c r="IK91" s="644"/>
      <c r="IL91" s="644"/>
      <c r="IM91" s="644"/>
    </row>
    <row r="92" spans="1:247" s="14" customFormat="1" ht="62.25">
      <c r="A92" s="216" t="s">
        <v>354</v>
      </c>
      <c r="B92" s="278" t="s">
        <v>67</v>
      </c>
      <c r="C92" s="235" t="s">
        <v>74</v>
      </c>
      <c r="D92" s="236" t="s">
        <v>88</v>
      </c>
      <c r="E92" s="586" t="s">
        <v>252</v>
      </c>
      <c r="F92" s="373" t="s">
        <v>214</v>
      </c>
      <c r="G92" s="413"/>
      <c r="H92" s="288">
        <f>+H95+H93</f>
        <v>1116326</v>
      </c>
      <c r="I92" s="288">
        <f>+I95+I93</f>
        <v>0</v>
      </c>
      <c r="J92" s="288">
        <f>+J95+J93</f>
        <v>0</v>
      </c>
      <c r="K92" s="644"/>
      <c r="L92" s="644"/>
      <c r="M92" s="644"/>
      <c r="N92" s="644"/>
      <c r="O92" s="644"/>
      <c r="P92" s="644"/>
      <c r="Q92" s="644"/>
      <c r="R92" s="644"/>
      <c r="S92" s="644"/>
      <c r="T92" s="644"/>
      <c r="U92" s="644"/>
      <c r="V92" s="644"/>
      <c r="W92" s="644"/>
      <c r="X92" s="644"/>
      <c r="Y92" s="644"/>
      <c r="Z92" s="644"/>
      <c r="AA92" s="644"/>
      <c r="AB92" s="644"/>
      <c r="AC92" s="644"/>
      <c r="AD92" s="644"/>
      <c r="AE92" s="644"/>
      <c r="AF92" s="644"/>
      <c r="AG92" s="644"/>
      <c r="AH92" s="644"/>
      <c r="AI92" s="644"/>
      <c r="AJ92" s="644"/>
      <c r="AK92" s="644"/>
      <c r="AL92" s="644"/>
      <c r="AM92" s="644"/>
      <c r="AN92" s="644"/>
      <c r="AO92" s="644"/>
      <c r="AP92" s="644"/>
      <c r="AQ92" s="644"/>
      <c r="AR92" s="644"/>
      <c r="AS92" s="644"/>
      <c r="AT92" s="644"/>
      <c r="AU92" s="644"/>
      <c r="AV92" s="644"/>
      <c r="AW92" s="644"/>
      <c r="AX92" s="644"/>
      <c r="AY92" s="644"/>
      <c r="AZ92" s="644"/>
      <c r="BA92" s="644"/>
      <c r="BB92" s="644"/>
      <c r="BC92" s="644"/>
      <c r="BD92" s="644"/>
      <c r="BE92" s="644"/>
      <c r="BF92" s="644"/>
      <c r="BG92" s="644"/>
      <c r="BH92" s="644"/>
      <c r="BI92" s="644"/>
      <c r="BJ92" s="644"/>
      <c r="BK92" s="644"/>
      <c r="BL92" s="644"/>
      <c r="BM92" s="644"/>
      <c r="BN92" s="644"/>
      <c r="BO92" s="644"/>
      <c r="BP92" s="644"/>
      <c r="BQ92" s="644"/>
      <c r="BR92" s="644"/>
      <c r="BS92" s="644"/>
      <c r="BT92" s="644"/>
      <c r="BU92" s="644"/>
      <c r="BV92" s="644"/>
      <c r="BW92" s="644"/>
      <c r="BX92" s="644"/>
      <c r="BY92" s="644"/>
      <c r="BZ92" s="644"/>
      <c r="CA92" s="644"/>
      <c r="CB92" s="644"/>
      <c r="CC92" s="644"/>
      <c r="CD92" s="644"/>
      <c r="CE92" s="644"/>
      <c r="CF92" s="644"/>
      <c r="CG92" s="644"/>
      <c r="CH92" s="644"/>
      <c r="CI92" s="644"/>
      <c r="CJ92" s="644"/>
      <c r="CK92" s="644"/>
      <c r="CL92" s="644"/>
      <c r="CM92" s="644"/>
      <c r="CN92" s="644"/>
      <c r="CO92" s="644"/>
      <c r="CP92" s="644"/>
      <c r="CQ92" s="644"/>
      <c r="CR92" s="644"/>
      <c r="CS92" s="644"/>
      <c r="CT92" s="644"/>
      <c r="CU92" s="644"/>
      <c r="CV92" s="644"/>
      <c r="CW92" s="644"/>
      <c r="CX92" s="644"/>
      <c r="CY92" s="644"/>
      <c r="CZ92" s="644"/>
      <c r="DA92" s="644"/>
      <c r="DB92" s="644"/>
      <c r="DC92" s="644"/>
      <c r="DD92" s="644"/>
      <c r="DE92" s="644"/>
      <c r="DF92" s="644"/>
      <c r="DG92" s="644"/>
      <c r="DH92" s="644"/>
      <c r="DI92" s="644"/>
      <c r="DJ92" s="644"/>
      <c r="DK92" s="644"/>
      <c r="DL92" s="644"/>
      <c r="DM92" s="644"/>
      <c r="DN92" s="644"/>
      <c r="DO92" s="644"/>
      <c r="DP92" s="644"/>
      <c r="DQ92" s="644"/>
      <c r="DR92" s="644"/>
      <c r="DS92" s="644"/>
      <c r="DT92" s="644"/>
      <c r="DU92" s="644"/>
      <c r="DV92" s="644"/>
      <c r="DW92" s="644"/>
      <c r="DX92" s="644"/>
      <c r="DY92" s="644"/>
      <c r="DZ92" s="644"/>
      <c r="EA92" s="644"/>
      <c r="EB92" s="644"/>
      <c r="EC92" s="644"/>
      <c r="ED92" s="644"/>
      <c r="EE92" s="644"/>
      <c r="EF92" s="644"/>
      <c r="EG92" s="644"/>
      <c r="EH92" s="644"/>
      <c r="EI92" s="644"/>
      <c r="EJ92" s="644"/>
      <c r="EK92" s="644"/>
      <c r="EL92" s="644"/>
      <c r="EM92" s="644"/>
      <c r="EN92" s="644"/>
      <c r="EO92" s="644"/>
      <c r="EP92" s="644"/>
      <c r="EQ92" s="644"/>
      <c r="ER92" s="644"/>
      <c r="ES92" s="644"/>
      <c r="ET92" s="644"/>
      <c r="EU92" s="644"/>
      <c r="EV92" s="644"/>
      <c r="EW92" s="644"/>
      <c r="EX92" s="644"/>
      <c r="EY92" s="644"/>
      <c r="EZ92" s="644"/>
      <c r="FA92" s="644"/>
      <c r="FB92" s="644"/>
      <c r="FC92" s="644"/>
      <c r="FD92" s="644"/>
      <c r="FE92" s="644"/>
      <c r="FF92" s="644"/>
      <c r="FG92" s="644"/>
      <c r="FH92" s="644"/>
      <c r="FI92" s="644"/>
      <c r="FJ92" s="644"/>
      <c r="FK92" s="644"/>
      <c r="FL92" s="644"/>
      <c r="FM92" s="644"/>
      <c r="FN92" s="644"/>
      <c r="FO92" s="644"/>
      <c r="FP92" s="644"/>
      <c r="FQ92" s="644"/>
      <c r="FR92" s="644"/>
      <c r="FS92" s="644"/>
      <c r="FT92" s="644"/>
      <c r="FU92" s="644"/>
      <c r="FV92" s="644"/>
      <c r="FW92" s="644"/>
      <c r="FX92" s="644"/>
      <c r="FY92" s="644"/>
      <c r="FZ92" s="644"/>
      <c r="GA92" s="644"/>
      <c r="GB92" s="644"/>
      <c r="GC92" s="644"/>
      <c r="GD92" s="644"/>
      <c r="GE92" s="644"/>
      <c r="GF92" s="644"/>
      <c r="GG92" s="644"/>
      <c r="GH92" s="644"/>
      <c r="GI92" s="644"/>
      <c r="GJ92" s="644"/>
      <c r="GK92" s="644"/>
      <c r="GL92" s="644"/>
      <c r="GM92" s="644"/>
      <c r="GN92" s="644"/>
      <c r="GO92" s="644"/>
      <c r="GP92" s="644"/>
      <c r="GQ92" s="644"/>
      <c r="GR92" s="644"/>
      <c r="GS92" s="644"/>
      <c r="GT92" s="644"/>
      <c r="GU92" s="644"/>
      <c r="GV92" s="644"/>
      <c r="GW92" s="644"/>
      <c r="GX92" s="644"/>
      <c r="GY92" s="644"/>
      <c r="GZ92" s="644"/>
      <c r="HA92" s="644"/>
      <c r="HB92" s="644"/>
      <c r="HC92" s="644"/>
      <c r="HD92" s="644"/>
      <c r="HE92" s="644"/>
      <c r="HF92" s="644"/>
      <c r="HG92" s="644"/>
      <c r="HH92" s="644"/>
      <c r="HI92" s="644"/>
      <c r="HJ92" s="644"/>
      <c r="HK92" s="644"/>
      <c r="HL92" s="644"/>
      <c r="HM92" s="644"/>
      <c r="HN92" s="644"/>
      <c r="HO92" s="644"/>
      <c r="HP92" s="644"/>
      <c r="HQ92" s="644"/>
      <c r="HR92" s="644"/>
      <c r="HS92" s="644"/>
      <c r="HT92" s="644"/>
      <c r="HU92" s="644"/>
      <c r="HV92" s="644"/>
      <c r="HW92" s="644"/>
      <c r="HX92" s="644"/>
      <c r="HY92" s="644"/>
      <c r="HZ92" s="644"/>
      <c r="IA92" s="644"/>
      <c r="IB92" s="644"/>
      <c r="IC92" s="644"/>
      <c r="ID92" s="644"/>
      <c r="IE92" s="644"/>
      <c r="IF92" s="644"/>
      <c r="IG92" s="644"/>
      <c r="IH92" s="644"/>
      <c r="II92" s="644"/>
      <c r="IJ92" s="644"/>
      <c r="IK92" s="644"/>
      <c r="IL92" s="644"/>
      <c r="IM92" s="644"/>
    </row>
    <row r="93" spans="1:247" s="14" customFormat="1" ht="46.5" hidden="1">
      <c r="A93" s="400" t="s">
        <v>326</v>
      </c>
      <c r="B93" s="278" t="s">
        <v>67</v>
      </c>
      <c r="C93" s="235" t="s">
        <v>74</v>
      </c>
      <c r="D93" s="236" t="s">
        <v>88</v>
      </c>
      <c r="E93" s="586" t="s">
        <v>252</v>
      </c>
      <c r="F93" s="373" t="s">
        <v>327</v>
      </c>
      <c r="G93" s="413"/>
      <c r="H93" s="288">
        <f>+H94</f>
        <v>0</v>
      </c>
      <c r="I93" s="288">
        <f>+I94</f>
        <v>0</v>
      </c>
      <c r="J93" s="288">
        <f>+J94</f>
        <v>0</v>
      </c>
      <c r="K93" s="644"/>
      <c r="L93" s="644"/>
      <c r="M93" s="644"/>
      <c r="N93" s="644"/>
      <c r="O93" s="644"/>
      <c r="P93" s="644"/>
      <c r="Q93" s="644"/>
      <c r="R93" s="644"/>
      <c r="S93" s="644"/>
      <c r="T93" s="644"/>
      <c r="U93" s="644"/>
      <c r="V93" s="644"/>
      <c r="W93" s="644"/>
      <c r="X93" s="644"/>
      <c r="Y93" s="644"/>
      <c r="Z93" s="644"/>
      <c r="AA93" s="644"/>
      <c r="AB93" s="644"/>
      <c r="AC93" s="644"/>
      <c r="AD93" s="644"/>
      <c r="AE93" s="644"/>
      <c r="AF93" s="644"/>
      <c r="AG93" s="644"/>
      <c r="AH93" s="644"/>
      <c r="AI93" s="644"/>
      <c r="AJ93" s="644"/>
      <c r="AK93" s="644"/>
      <c r="AL93" s="644"/>
      <c r="AM93" s="644"/>
      <c r="AN93" s="644"/>
      <c r="AO93" s="644"/>
      <c r="AP93" s="644"/>
      <c r="AQ93" s="644"/>
      <c r="AR93" s="644"/>
      <c r="AS93" s="644"/>
      <c r="AT93" s="644"/>
      <c r="AU93" s="644"/>
      <c r="AV93" s="644"/>
      <c r="AW93" s="644"/>
      <c r="AX93" s="644"/>
      <c r="AY93" s="644"/>
      <c r="AZ93" s="644"/>
      <c r="BA93" s="644"/>
      <c r="BB93" s="644"/>
      <c r="BC93" s="644"/>
      <c r="BD93" s="644"/>
      <c r="BE93" s="644"/>
      <c r="BF93" s="644"/>
      <c r="BG93" s="644"/>
      <c r="BH93" s="644"/>
      <c r="BI93" s="644"/>
      <c r="BJ93" s="644"/>
      <c r="BK93" s="644"/>
      <c r="BL93" s="644"/>
      <c r="BM93" s="644"/>
      <c r="BN93" s="644"/>
      <c r="BO93" s="644"/>
      <c r="BP93" s="644"/>
      <c r="BQ93" s="644"/>
      <c r="BR93" s="644"/>
      <c r="BS93" s="644"/>
      <c r="BT93" s="644"/>
      <c r="BU93" s="644"/>
      <c r="BV93" s="644"/>
      <c r="BW93" s="644"/>
      <c r="BX93" s="644"/>
      <c r="BY93" s="644"/>
      <c r="BZ93" s="644"/>
      <c r="CA93" s="644"/>
      <c r="CB93" s="644"/>
      <c r="CC93" s="644"/>
      <c r="CD93" s="644"/>
      <c r="CE93" s="644"/>
      <c r="CF93" s="644"/>
      <c r="CG93" s="644"/>
      <c r="CH93" s="644"/>
      <c r="CI93" s="644"/>
      <c r="CJ93" s="644"/>
      <c r="CK93" s="644"/>
      <c r="CL93" s="644"/>
      <c r="CM93" s="644"/>
      <c r="CN93" s="644"/>
      <c r="CO93" s="644"/>
      <c r="CP93" s="644"/>
      <c r="CQ93" s="644"/>
      <c r="CR93" s="644"/>
      <c r="CS93" s="644"/>
      <c r="CT93" s="644"/>
      <c r="CU93" s="644"/>
      <c r="CV93" s="644"/>
      <c r="CW93" s="644"/>
      <c r="CX93" s="644"/>
      <c r="CY93" s="644"/>
      <c r="CZ93" s="644"/>
      <c r="DA93" s="644"/>
      <c r="DB93" s="644"/>
      <c r="DC93" s="644"/>
      <c r="DD93" s="644"/>
      <c r="DE93" s="644"/>
      <c r="DF93" s="644"/>
      <c r="DG93" s="644"/>
      <c r="DH93" s="644"/>
      <c r="DI93" s="644"/>
      <c r="DJ93" s="644"/>
      <c r="DK93" s="644"/>
      <c r="DL93" s="644"/>
      <c r="DM93" s="644"/>
      <c r="DN93" s="644"/>
      <c r="DO93" s="644"/>
      <c r="DP93" s="644"/>
      <c r="DQ93" s="644"/>
      <c r="DR93" s="644"/>
      <c r="DS93" s="644"/>
      <c r="DT93" s="644"/>
      <c r="DU93" s="644"/>
      <c r="DV93" s="644"/>
      <c r="DW93" s="644"/>
      <c r="DX93" s="644"/>
      <c r="DY93" s="644"/>
      <c r="DZ93" s="644"/>
      <c r="EA93" s="644"/>
      <c r="EB93" s="644"/>
      <c r="EC93" s="644"/>
      <c r="ED93" s="644"/>
      <c r="EE93" s="644"/>
      <c r="EF93" s="644"/>
      <c r="EG93" s="644"/>
      <c r="EH93" s="644"/>
      <c r="EI93" s="644"/>
      <c r="EJ93" s="644"/>
      <c r="EK93" s="644"/>
      <c r="EL93" s="644"/>
      <c r="EM93" s="644"/>
      <c r="EN93" s="644"/>
      <c r="EO93" s="644"/>
      <c r="EP93" s="644"/>
      <c r="EQ93" s="644"/>
      <c r="ER93" s="644"/>
      <c r="ES93" s="644"/>
      <c r="ET93" s="644"/>
      <c r="EU93" s="644"/>
      <c r="EV93" s="644"/>
      <c r="EW93" s="644"/>
      <c r="EX93" s="644"/>
      <c r="EY93" s="644"/>
      <c r="EZ93" s="644"/>
      <c r="FA93" s="644"/>
      <c r="FB93" s="644"/>
      <c r="FC93" s="644"/>
      <c r="FD93" s="644"/>
      <c r="FE93" s="644"/>
      <c r="FF93" s="644"/>
      <c r="FG93" s="644"/>
      <c r="FH93" s="644"/>
      <c r="FI93" s="644"/>
      <c r="FJ93" s="644"/>
      <c r="FK93" s="644"/>
      <c r="FL93" s="644"/>
      <c r="FM93" s="644"/>
      <c r="FN93" s="644"/>
      <c r="FO93" s="644"/>
      <c r="FP93" s="644"/>
      <c r="FQ93" s="644"/>
      <c r="FR93" s="644"/>
      <c r="FS93" s="644"/>
      <c r="FT93" s="644"/>
      <c r="FU93" s="644"/>
      <c r="FV93" s="644"/>
      <c r="FW93" s="644"/>
      <c r="FX93" s="644"/>
      <c r="FY93" s="644"/>
      <c r="FZ93" s="644"/>
      <c r="GA93" s="644"/>
      <c r="GB93" s="644"/>
      <c r="GC93" s="644"/>
      <c r="GD93" s="644"/>
      <c r="GE93" s="644"/>
      <c r="GF93" s="644"/>
      <c r="GG93" s="644"/>
      <c r="GH93" s="644"/>
      <c r="GI93" s="644"/>
      <c r="GJ93" s="644"/>
      <c r="GK93" s="644"/>
      <c r="GL93" s="644"/>
      <c r="GM93" s="644"/>
      <c r="GN93" s="644"/>
      <c r="GO93" s="644"/>
      <c r="GP93" s="644"/>
      <c r="GQ93" s="644"/>
      <c r="GR93" s="644"/>
      <c r="GS93" s="644"/>
      <c r="GT93" s="644"/>
      <c r="GU93" s="644"/>
      <c r="GV93" s="644"/>
      <c r="GW93" s="644"/>
      <c r="GX93" s="644"/>
      <c r="GY93" s="644"/>
      <c r="GZ93" s="644"/>
      <c r="HA93" s="644"/>
      <c r="HB93" s="644"/>
      <c r="HC93" s="644"/>
      <c r="HD93" s="644"/>
      <c r="HE93" s="644"/>
      <c r="HF93" s="644"/>
      <c r="HG93" s="644"/>
      <c r="HH93" s="644"/>
      <c r="HI93" s="644"/>
      <c r="HJ93" s="644"/>
      <c r="HK93" s="644"/>
      <c r="HL93" s="644"/>
      <c r="HM93" s="644"/>
      <c r="HN93" s="644"/>
      <c r="HO93" s="644"/>
      <c r="HP93" s="644"/>
      <c r="HQ93" s="644"/>
      <c r="HR93" s="644"/>
      <c r="HS93" s="644"/>
      <c r="HT93" s="644"/>
      <c r="HU93" s="644"/>
      <c r="HV93" s="644"/>
      <c r="HW93" s="644"/>
      <c r="HX93" s="644"/>
      <c r="HY93" s="644"/>
      <c r="HZ93" s="644"/>
      <c r="IA93" s="644"/>
      <c r="IB93" s="644"/>
      <c r="IC93" s="644"/>
      <c r="ID93" s="644"/>
      <c r="IE93" s="644"/>
      <c r="IF93" s="644"/>
      <c r="IG93" s="644"/>
      <c r="IH93" s="644"/>
      <c r="II93" s="644"/>
      <c r="IJ93" s="644"/>
      <c r="IK93" s="644"/>
      <c r="IL93" s="644"/>
      <c r="IM93" s="644"/>
    </row>
    <row r="94" spans="1:247" s="14" customFormat="1" ht="30.75" hidden="1">
      <c r="A94" s="400" t="s">
        <v>328</v>
      </c>
      <c r="B94" s="278" t="s">
        <v>67</v>
      </c>
      <c r="C94" s="235" t="s">
        <v>74</v>
      </c>
      <c r="D94" s="236" t="s">
        <v>88</v>
      </c>
      <c r="E94" s="586" t="s">
        <v>252</v>
      </c>
      <c r="F94" s="373" t="s">
        <v>327</v>
      </c>
      <c r="G94" s="392" t="s">
        <v>245</v>
      </c>
      <c r="H94" s="288"/>
      <c r="I94" s="288"/>
      <c r="J94" s="288"/>
      <c r="K94" s="644"/>
      <c r="L94" s="644"/>
      <c r="M94" s="644"/>
      <c r="N94" s="644"/>
      <c r="O94" s="644"/>
      <c r="P94" s="644"/>
      <c r="Q94" s="644"/>
      <c r="R94" s="644"/>
      <c r="S94" s="644"/>
      <c r="T94" s="644"/>
      <c r="U94" s="644"/>
      <c r="V94" s="644"/>
      <c r="W94" s="644"/>
      <c r="X94" s="644"/>
      <c r="Y94" s="644"/>
      <c r="Z94" s="644"/>
      <c r="AA94" s="644"/>
      <c r="AB94" s="644"/>
      <c r="AC94" s="644"/>
      <c r="AD94" s="644"/>
      <c r="AE94" s="644"/>
      <c r="AF94" s="644"/>
      <c r="AG94" s="644"/>
      <c r="AH94" s="644"/>
      <c r="AI94" s="644"/>
      <c r="AJ94" s="644"/>
      <c r="AK94" s="644"/>
      <c r="AL94" s="644"/>
      <c r="AM94" s="644"/>
      <c r="AN94" s="644"/>
      <c r="AO94" s="644"/>
      <c r="AP94" s="644"/>
      <c r="AQ94" s="644"/>
      <c r="AR94" s="644"/>
      <c r="AS94" s="644"/>
      <c r="AT94" s="644"/>
      <c r="AU94" s="644"/>
      <c r="AV94" s="644"/>
      <c r="AW94" s="644"/>
      <c r="AX94" s="644"/>
      <c r="AY94" s="644"/>
      <c r="AZ94" s="644"/>
      <c r="BA94" s="644"/>
      <c r="BB94" s="644"/>
      <c r="BC94" s="644"/>
      <c r="BD94" s="644"/>
      <c r="BE94" s="644"/>
      <c r="BF94" s="644"/>
      <c r="BG94" s="644"/>
      <c r="BH94" s="644"/>
      <c r="BI94" s="644"/>
      <c r="BJ94" s="644"/>
      <c r="BK94" s="644"/>
      <c r="BL94" s="644"/>
      <c r="BM94" s="644"/>
      <c r="BN94" s="644"/>
      <c r="BO94" s="644"/>
      <c r="BP94" s="644"/>
      <c r="BQ94" s="644"/>
      <c r="BR94" s="644"/>
      <c r="BS94" s="644"/>
      <c r="BT94" s="644"/>
      <c r="BU94" s="644"/>
      <c r="BV94" s="644"/>
      <c r="BW94" s="644"/>
      <c r="BX94" s="644"/>
      <c r="BY94" s="644"/>
      <c r="BZ94" s="644"/>
      <c r="CA94" s="644"/>
      <c r="CB94" s="644"/>
      <c r="CC94" s="644"/>
      <c r="CD94" s="644"/>
      <c r="CE94" s="644"/>
      <c r="CF94" s="644"/>
      <c r="CG94" s="644"/>
      <c r="CH94" s="644"/>
      <c r="CI94" s="644"/>
      <c r="CJ94" s="644"/>
      <c r="CK94" s="644"/>
      <c r="CL94" s="644"/>
      <c r="CM94" s="644"/>
      <c r="CN94" s="644"/>
      <c r="CO94" s="644"/>
      <c r="CP94" s="644"/>
      <c r="CQ94" s="644"/>
      <c r="CR94" s="644"/>
      <c r="CS94" s="644"/>
      <c r="CT94" s="644"/>
      <c r="CU94" s="644"/>
      <c r="CV94" s="644"/>
      <c r="CW94" s="644"/>
      <c r="CX94" s="644"/>
      <c r="CY94" s="644"/>
      <c r="CZ94" s="644"/>
      <c r="DA94" s="644"/>
      <c r="DB94" s="644"/>
      <c r="DC94" s="644"/>
      <c r="DD94" s="644"/>
      <c r="DE94" s="644"/>
      <c r="DF94" s="644"/>
      <c r="DG94" s="644"/>
      <c r="DH94" s="644"/>
      <c r="DI94" s="644"/>
      <c r="DJ94" s="644"/>
      <c r="DK94" s="644"/>
      <c r="DL94" s="644"/>
      <c r="DM94" s="644"/>
      <c r="DN94" s="644"/>
      <c r="DO94" s="644"/>
      <c r="DP94" s="644"/>
      <c r="DQ94" s="644"/>
      <c r="DR94" s="644"/>
      <c r="DS94" s="644"/>
      <c r="DT94" s="644"/>
      <c r="DU94" s="644"/>
      <c r="DV94" s="644"/>
      <c r="DW94" s="644"/>
      <c r="DX94" s="644"/>
      <c r="DY94" s="644"/>
      <c r="DZ94" s="644"/>
      <c r="EA94" s="644"/>
      <c r="EB94" s="644"/>
      <c r="EC94" s="644"/>
      <c r="ED94" s="644"/>
      <c r="EE94" s="644"/>
      <c r="EF94" s="644"/>
      <c r="EG94" s="644"/>
      <c r="EH94" s="644"/>
      <c r="EI94" s="644"/>
      <c r="EJ94" s="644"/>
      <c r="EK94" s="644"/>
      <c r="EL94" s="644"/>
      <c r="EM94" s="644"/>
      <c r="EN94" s="644"/>
      <c r="EO94" s="644"/>
      <c r="EP94" s="644"/>
      <c r="EQ94" s="644"/>
      <c r="ER94" s="644"/>
      <c r="ES94" s="644"/>
      <c r="ET94" s="644"/>
      <c r="EU94" s="644"/>
      <c r="EV94" s="644"/>
      <c r="EW94" s="644"/>
      <c r="EX94" s="644"/>
      <c r="EY94" s="644"/>
      <c r="EZ94" s="644"/>
      <c r="FA94" s="644"/>
      <c r="FB94" s="644"/>
      <c r="FC94" s="644"/>
      <c r="FD94" s="644"/>
      <c r="FE94" s="644"/>
      <c r="FF94" s="644"/>
      <c r="FG94" s="644"/>
      <c r="FH94" s="644"/>
      <c r="FI94" s="644"/>
      <c r="FJ94" s="644"/>
      <c r="FK94" s="644"/>
      <c r="FL94" s="644"/>
      <c r="FM94" s="644"/>
      <c r="FN94" s="644"/>
      <c r="FO94" s="644"/>
      <c r="FP94" s="644"/>
      <c r="FQ94" s="644"/>
      <c r="FR94" s="644"/>
      <c r="FS94" s="644"/>
      <c r="FT94" s="644"/>
      <c r="FU94" s="644"/>
      <c r="FV94" s="644"/>
      <c r="FW94" s="644"/>
      <c r="FX94" s="644"/>
      <c r="FY94" s="644"/>
      <c r="FZ94" s="644"/>
      <c r="GA94" s="644"/>
      <c r="GB94" s="644"/>
      <c r="GC94" s="644"/>
      <c r="GD94" s="644"/>
      <c r="GE94" s="644"/>
      <c r="GF94" s="644"/>
      <c r="GG94" s="644"/>
      <c r="GH94" s="644"/>
      <c r="GI94" s="644"/>
      <c r="GJ94" s="644"/>
      <c r="GK94" s="644"/>
      <c r="GL94" s="644"/>
      <c r="GM94" s="644"/>
      <c r="GN94" s="644"/>
      <c r="GO94" s="644"/>
      <c r="GP94" s="644"/>
      <c r="GQ94" s="644"/>
      <c r="GR94" s="644"/>
      <c r="GS94" s="644"/>
      <c r="GT94" s="644"/>
      <c r="GU94" s="644"/>
      <c r="GV94" s="644"/>
      <c r="GW94" s="644"/>
      <c r="GX94" s="644"/>
      <c r="GY94" s="644"/>
      <c r="GZ94" s="644"/>
      <c r="HA94" s="644"/>
      <c r="HB94" s="644"/>
      <c r="HC94" s="644"/>
      <c r="HD94" s="644"/>
      <c r="HE94" s="644"/>
      <c r="HF94" s="644"/>
      <c r="HG94" s="644"/>
      <c r="HH94" s="644"/>
      <c r="HI94" s="644"/>
      <c r="HJ94" s="644"/>
      <c r="HK94" s="644"/>
      <c r="HL94" s="644"/>
      <c r="HM94" s="644"/>
      <c r="HN94" s="644"/>
      <c r="HO94" s="644"/>
      <c r="HP94" s="644"/>
      <c r="HQ94" s="644"/>
      <c r="HR94" s="644"/>
      <c r="HS94" s="644"/>
      <c r="HT94" s="644"/>
      <c r="HU94" s="644"/>
      <c r="HV94" s="644"/>
      <c r="HW94" s="644"/>
      <c r="HX94" s="644"/>
      <c r="HY94" s="644"/>
      <c r="HZ94" s="644"/>
      <c r="IA94" s="644"/>
      <c r="IB94" s="644"/>
      <c r="IC94" s="644"/>
      <c r="ID94" s="644"/>
      <c r="IE94" s="644"/>
      <c r="IF94" s="644"/>
      <c r="IG94" s="644"/>
      <c r="IH94" s="644"/>
      <c r="II94" s="644"/>
      <c r="IJ94" s="644"/>
      <c r="IK94" s="644"/>
      <c r="IL94" s="644"/>
      <c r="IM94" s="644"/>
    </row>
    <row r="95" spans="1:247" s="14" customFormat="1" ht="46.5">
      <c r="A95" s="216" t="s">
        <v>276</v>
      </c>
      <c r="B95" s="278" t="s">
        <v>67</v>
      </c>
      <c r="C95" s="235" t="s">
        <v>74</v>
      </c>
      <c r="D95" s="236" t="s">
        <v>88</v>
      </c>
      <c r="E95" s="586" t="s">
        <v>252</v>
      </c>
      <c r="F95" s="373" t="s">
        <v>277</v>
      </c>
      <c r="G95" s="413"/>
      <c r="H95" s="288">
        <f>+H96</f>
        <v>1116326</v>
      </c>
      <c r="I95" s="288">
        <f>+I96</f>
        <v>0</v>
      </c>
      <c r="J95" s="288">
        <f>+J96</f>
        <v>0</v>
      </c>
      <c r="K95" s="644"/>
      <c r="L95" s="644"/>
      <c r="M95" s="644"/>
      <c r="N95" s="644"/>
      <c r="O95" s="644"/>
      <c r="P95" s="644"/>
      <c r="Q95" s="644"/>
      <c r="R95" s="644"/>
      <c r="S95" s="644"/>
      <c r="T95" s="644"/>
      <c r="U95" s="644"/>
      <c r="V95" s="644"/>
      <c r="W95" s="644"/>
      <c r="X95" s="644"/>
      <c r="Y95" s="644"/>
      <c r="Z95" s="644"/>
      <c r="AA95" s="644"/>
      <c r="AB95" s="644"/>
      <c r="AC95" s="644"/>
      <c r="AD95" s="644"/>
      <c r="AE95" s="644"/>
      <c r="AF95" s="644"/>
      <c r="AG95" s="644"/>
      <c r="AH95" s="644"/>
      <c r="AI95" s="644"/>
      <c r="AJ95" s="644"/>
      <c r="AK95" s="644"/>
      <c r="AL95" s="644"/>
      <c r="AM95" s="644"/>
      <c r="AN95" s="644"/>
      <c r="AO95" s="644"/>
      <c r="AP95" s="644"/>
      <c r="AQ95" s="644"/>
      <c r="AR95" s="644"/>
      <c r="AS95" s="644"/>
      <c r="AT95" s="644"/>
      <c r="AU95" s="644"/>
      <c r="AV95" s="644"/>
      <c r="AW95" s="644"/>
      <c r="AX95" s="644"/>
      <c r="AY95" s="644"/>
      <c r="AZ95" s="644"/>
      <c r="BA95" s="644"/>
      <c r="BB95" s="644"/>
      <c r="BC95" s="644"/>
      <c r="BD95" s="644"/>
      <c r="BE95" s="644"/>
      <c r="BF95" s="644"/>
      <c r="BG95" s="644"/>
      <c r="BH95" s="644"/>
      <c r="BI95" s="644"/>
      <c r="BJ95" s="644"/>
      <c r="BK95" s="644"/>
      <c r="BL95" s="644"/>
      <c r="BM95" s="644"/>
      <c r="BN95" s="644"/>
      <c r="BO95" s="644"/>
      <c r="BP95" s="644"/>
      <c r="BQ95" s="644"/>
      <c r="BR95" s="644"/>
      <c r="BS95" s="644"/>
      <c r="BT95" s="644"/>
      <c r="BU95" s="644"/>
      <c r="BV95" s="644"/>
      <c r="BW95" s="644"/>
      <c r="BX95" s="644"/>
      <c r="BY95" s="644"/>
      <c r="BZ95" s="644"/>
      <c r="CA95" s="644"/>
      <c r="CB95" s="644"/>
      <c r="CC95" s="644"/>
      <c r="CD95" s="644"/>
      <c r="CE95" s="644"/>
      <c r="CF95" s="644"/>
      <c r="CG95" s="644"/>
      <c r="CH95" s="644"/>
      <c r="CI95" s="644"/>
      <c r="CJ95" s="644"/>
      <c r="CK95" s="644"/>
      <c r="CL95" s="644"/>
      <c r="CM95" s="644"/>
      <c r="CN95" s="644"/>
      <c r="CO95" s="644"/>
      <c r="CP95" s="644"/>
      <c r="CQ95" s="644"/>
      <c r="CR95" s="644"/>
      <c r="CS95" s="644"/>
      <c r="CT95" s="644"/>
      <c r="CU95" s="644"/>
      <c r="CV95" s="644"/>
      <c r="CW95" s="644"/>
      <c r="CX95" s="644"/>
      <c r="CY95" s="644"/>
      <c r="CZ95" s="644"/>
      <c r="DA95" s="644"/>
      <c r="DB95" s="644"/>
      <c r="DC95" s="644"/>
      <c r="DD95" s="644"/>
      <c r="DE95" s="644"/>
      <c r="DF95" s="644"/>
      <c r="DG95" s="644"/>
      <c r="DH95" s="644"/>
      <c r="DI95" s="644"/>
      <c r="DJ95" s="644"/>
      <c r="DK95" s="644"/>
      <c r="DL95" s="644"/>
      <c r="DM95" s="644"/>
      <c r="DN95" s="644"/>
      <c r="DO95" s="644"/>
      <c r="DP95" s="644"/>
      <c r="DQ95" s="644"/>
      <c r="DR95" s="644"/>
      <c r="DS95" s="644"/>
      <c r="DT95" s="644"/>
      <c r="DU95" s="644"/>
      <c r="DV95" s="644"/>
      <c r="DW95" s="644"/>
      <c r="DX95" s="644"/>
      <c r="DY95" s="644"/>
      <c r="DZ95" s="644"/>
      <c r="EA95" s="644"/>
      <c r="EB95" s="644"/>
      <c r="EC95" s="644"/>
      <c r="ED95" s="644"/>
      <c r="EE95" s="644"/>
      <c r="EF95" s="644"/>
      <c r="EG95" s="644"/>
      <c r="EH95" s="644"/>
      <c r="EI95" s="644"/>
      <c r="EJ95" s="644"/>
      <c r="EK95" s="644"/>
      <c r="EL95" s="644"/>
      <c r="EM95" s="644"/>
      <c r="EN95" s="644"/>
      <c r="EO95" s="644"/>
      <c r="EP95" s="644"/>
      <c r="EQ95" s="644"/>
      <c r="ER95" s="644"/>
      <c r="ES95" s="644"/>
      <c r="ET95" s="644"/>
      <c r="EU95" s="644"/>
      <c r="EV95" s="644"/>
      <c r="EW95" s="644"/>
      <c r="EX95" s="644"/>
      <c r="EY95" s="644"/>
      <c r="EZ95" s="644"/>
      <c r="FA95" s="644"/>
      <c r="FB95" s="644"/>
      <c r="FC95" s="644"/>
      <c r="FD95" s="644"/>
      <c r="FE95" s="644"/>
      <c r="FF95" s="644"/>
      <c r="FG95" s="644"/>
      <c r="FH95" s="644"/>
      <c r="FI95" s="644"/>
      <c r="FJ95" s="644"/>
      <c r="FK95" s="644"/>
      <c r="FL95" s="644"/>
      <c r="FM95" s="644"/>
      <c r="FN95" s="644"/>
      <c r="FO95" s="644"/>
      <c r="FP95" s="644"/>
      <c r="FQ95" s="644"/>
      <c r="FR95" s="644"/>
      <c r="FS95" s="644"/>
      <c r="FT95" s="644"/>
      <c r="FU95" s="644"/>
      <c r="FV95" s="644"/>
      <c r="FW95" s="644"/>
      <c r="FX95" s="644"/>
      <c r="FY95" s="644"/>
      <c r="FZ95" s="644"/>
      <c r="GA95" s="644"/>
      <c r="GB95" s="644"/>
      <c r="GC95" s="644"/>
      <c r="GD95" s="644"/>
      <c r="GE95" s="644"/>
      <c r="GF95" s="644"/>
      <c r="GG95" s="644"/>
      <c r="GH95" s="644"/>
      <c r="GI95" s="644"/>
      <c r="GJ95" s="644"/>
      <c r="GK95" s="644"/>
      <c r="GL95" s="644"/>
      <c r="GM95" s="644"/>
      <c r="GN95" s="644"/>
      <c r="GO95" s="644"/>
      <c r="GP95" s="644"/>
      <c r="GQ95" s="644"/>
      <c r="GR95" s="644"/>
      <c r="GS95" s="644"/>
      <c r="GT95" s="644"/>
      <c r="GU95" s="644"/>
      <c r="GV95" s="644"/>
      <c r="GW95" s="644"/>
      <c r="GX95" s="644"/>
      <c r="GY95" s="644"/>
      <c r="GZ95" s="644"/>
      <c r="HA95" s="644"/>
      <c r="HB95" s="644"/>
      <c r="HC95" s="644"/>
      <c r="HD95" s="644"/>
      <c r="HE95" s="644"/>
      <c r="HF95" s="644"/>
      <c r="HG95" s="644"/>
      <c r="HH95" s="644"/>
      <c r="HI95" s="644"/>
      <c r="HJ95" s="644"/>
      <c r="HK95" s="644"/>
      <c r="HL95" s="644"/>
      <c r="HM95" s="644"/>
      <c r="HN95" s="644"/>
      <c r="HO95" s="644"/>
      <c r="HP95" s="644"/>
      <c r="HQ95" s="644"/>
      <c r="HR95" s="644"/>
      <c r="HS95" s="644"/>
      <c r="HT95" s="644"/>
      <c r="HU95" s="644"/>
      <c r="HV95" s="644"/>
      <c r="HW95" s="644"/>
      <c r="HX95" s="644"/>
      <c r="HY95" s="644"/>
      <c r="HZ95" s="644"/>
      <c r="IA95" s="644"/>
      <c r="IB95" s="644"/>
      <c r="IC95" s="644"/>
      <c r="ID95" s="644"/>
      <c r="IE95" s="644"/>
      <c r="IF95" s="644"/>
      <c r="IG95" s="644"/>
      <c r="IH95" s="644"/>
      <c r="II95" s="644"/>
      <c r="IJ95" s="644"/>
      <c r="IK95" s="644"/>
      <c r="IL95" s="644"/>
      <c r="IM95" s="644"/>
    </row>
    <row r="96" spans="1:10" s="644" customFormat="1" ht="30.75">
      <c r="A96" s="239" t="s">
        <v>272</v>
      </c>
      <c r="B96" s="278" t="s">
        <v>67</v>
      </c>
      <c r="C96" s="235" t="s">
        <v>74</v>
      </c>
      <c r="D96" s="236" t="s">
        <v>88</v>
      </c>
      <c r="E96" s="586" t="s">
        <v>252</v>
      </c>
      <c r="F96" s="373" t="s">
        <v>277</v>
      </c>
      <c r="G96" s="392" t="s">
        <v>77</v>
      </c>
      <c r="H96" s="551">
        <v>1116326</v>
      </c>
      <c r="I96" s="551">
        <v>0</v>
      </c>
      <c r="J96" s="551">
        <v>0</v>
      </c>
    </row>
    <row r="97" spans="1:10" s="644" customFormat="1" ht="17.25">
      <c r="A97" s="376" t="s">
        <v>90</v>
      </c>
      <c r="B97" s="342" t="s">
        <v>67</v>
      </c>
      <c r="C97" s="374" t="s">
        <v>74</v>
      </c>
      <c r="D97" s="375" t="s">
        <v>91</v>
      </c>
      <c r="E97" s="721"/>
      <c r="F97" s="479"/>
      <c r="G97" s="480"/>
      <c r="H97" s="502">
        <f>H98+H103+H110</f>
        <v>132963</v>
      </c>
      <c r="I97" s="502">
        <f>I98+I103+I110</f>
        <v>2000</v>
      </c>
      <c r="J97" s="502">
        <f>J98+J103+J110</f>
        <v>2000</v>
      </c>
    </row>
    <row r="98" spans="1:10" s="644" customFormat="1" ht="78" hidden="1">
      <c r="A98" s="830" t="s">
        <v>594</v>
      </c>
      <c r="B98" s="842" t="s">
        <v>67</v>
      </c>
      <c r="C98" s="843" t="s">
        <v>74</v>
      </c>
      <c r="D98" s="844" t="s">
        <v>91</v>
      </c>
      <c r="E98" s="845" t="s">
        <v>595</v>
      </c>
      <c r="F98" s="846" t="s">
        <v>210</v>
      </c>
      <c r="G98" s="847"/>
      <c r="H98" s="848">
        <f>H102</f>
        <v>0</v>
      </c>
      <c r="I98" s="848">
        <f>I102</f>
        <v>0</v>
      </c>
      <c r="J98" s="848">
        <f>J102</f>
        <v>0</v>
      </c>
    </row>
    <row r="99" spans="1:10" s="644" customFormat="1" ht="124.5" hidden="1">
      <c r="A99" s="109" t="s">
        <v>369</v>
      </c>
      <c r="B99" s="278" t="s">
        <v>67</v>
      </c>
      <c r="C99" s="235" t="s">
        <v>74</v>
      </c>
      <c r="D99" s="236" t="s">
        <v>91</v>
      </c>
      <c r="E99" s="267" t="s">
        <v>596</v>
      </c>
      <c r="F99" s="827" t="s">
        <v>210</v>
      </c>
      <c r="G99" s="392"/>
      <c r="H99" s="804">
        <f>H102</f>
        <v>0</v>
      </c>
      <c r="I99" s="804">
        <f>I102</f>
        <v>0</v>
      </c>
      <c r="J99" s="804">
        <f>J102</f>
        <v>0</v>
      </c>
    </row>
    <row r="100" spans="1:10" s="644" customFormat="1" ht="62.25" hidden="1">
      <c r="A100" s="828" t="s">
        <v>355</v>
      </c>
      <c r="B100" s="278" t="s">
        <v>67</v>
      </c>
      <c r="C100" s="235" t="s">
        <v>74</v>
      </c>
      <c r="D100" s="236" t="s">
        <v>91</v>
      </c>
      <c r="E100" s="267" t="s">
        <v>596</v>
      </c>
      <c r="F100" s="827" t="s">
        <v>214</v>
      </c>
      <c r="G100" s="392"/>
      <c r="H100" s="804">
        <f>H102</f>
        <v>0</v>
      </c>
      <c r="I100" s="804">
        <f>I102</f>
        <v>0</v>
      </c>
      <c r="J100" s="804">
        <f>J102</f>
        <v>0</v>
      </c>
    </row>
    <row r="101" spans="1:10" s="644" customFormat="1" ht="17.25" hidden="1">
      <c r="A101" s="828" t="s">
        <v>329</v>
      </c>
      <c r="B101" s="278" t="s">
        <v>67</v>
      </c>
      <c r="C101" s="235" t="s">
        <v>74</v>
      </c>
      <c r="D101" s="236" t="s">
        <v>91</v>
      </c>
      <c r="E101" s="267" t="s">
        <v>596</v>
      </c>
      <c r="F101" s="827" t="s">
        <v>597</v>
      </c>
      <c r="G101" s="392"/>
      <c r="H101" s="804">
        <f>H102</f>
        <v>0</v>
      </c>
      <c r="I101" s="804">
        <f>I102</f>
        <v>0</v>
      </c>
      <c r="J101" s="804">
        <f>J102</f>
        <v>0</v>
      </c>
    </row>
    <row r="102" spans="1:10" s="644" customFormat="1" ht="30.75" hidden="1">
      <c r="A102" s="33" t="s">
        <v>272</v>
      </c>
      <c r="B102" s="278" t="s">
        <v>67</v>
      </c>
      <c r="C102" s="235" t="s">
        <v>74</v>
      </c>
      <c r="D102" s="236" t="s">
        <v>91</v>
      </c>
      <c r="E102" s="267" t="s">
        <v>596</v>
      </c>
      <c r="F102" s="827" t="s">
        <v>597</v>
      </c>
      <c r="G102" s="392" t="s">
        <v>77</v>
      </c>
      <c r="H102" s="552"/>
      <c r="I102" s="552"/>
      <c r="J102" s="552"/>
    </row>
    <row r="103" spans="1:10" s="644" customFormat="1" ht="93">
      <c r="A103" s="259" t="s">
        <v>363</v>
      </c>
      <c r="B103" s="365" t="s">
        <v>67</v>
      </c>
      <c r="C103" s="481" t="s">
        <v>74</v>
      </c>
      <c r="D103" s="482" t="s">
        <v>91</v>
      </c>
      <c r="E103" s="266" t="s">
        <v>109</v>
      </c>
      <c r="F103" s="483" t="s">
        <v>210</v>
      </c>
      <c r="G103" s="484"/>
      <c r="H103" s="292">
        <f>SUM(H104)</f>
        <v>130963</v>
      </c>
      <c r="I103" s="292">
        <f>SUM(I104)</f>
        <v>0</v>
      </c>
      <c r="J103" s="292">
        <f>SUM(J104)</f>
        <v>0</v>
      </c>
    </row>
    <row r="104" spans="1:10" s="644" customFormat="1" ht="124.5">
      <c r="A104" s="240" t="s">
        <v>366</v>
      </c>
      <c r="B104" s="278" t="s">
        <v>67</v>
      </c>
      <c r="C104" s="235" t="s">
        <v>74</v>
      </c>
      <c r="D104" s="236" t="s">
        <v>91</v>
      </c>
      <c r="E104" s="164" t="s">
        <v>224</v>
      </c>
      <c r="F104" s="204" t="s">
        <v>210</v>
      </c>
      <c r="G104" s="413"/>
      <c r="H104" s="288">
        <f>+H105</f>
        <v>130963</v>
      </c>
      <c r="I104" s="288">
        <f>+I105</f>
        <v>0</v>
      </c>
      <c r="J104" s="288">
        <f>+J105</f>
        <v>0</v>
      </c>
    </row>
    <row r="105" spans="1:10" s="644" customFormat="1" ht="46.5">
      <c r="A105" s="216" t="s">
        <v>352</v>
      </c>
      <c r="B105" s="278" t="s">
        <v>67</v>
      </c>
      <c r="C105" s="235" t="s">
        <v>74</v>
      </c>
      <c r="D105" s="236" t="s">
        <v>91</v>
      </c>
      <c r="E105" s="164" t="s">
        <v>224</v>
      </c>
      <c r="F105" s="204" t="s">
        <v>214</v>
      </c>
      <c r="G105" s="413"/>
      <c r="H105" s="288">
        <f>+H106+H108</f>
        <v>130963</v>
      </c>
      <c r="I105" s="288">
        <f>+I106+I108</f>
        <v>0</v>
      </c>
      <c r="J105" s="288">
        <f>+J106+J108</f>
        <v>0</v>
      </c>
    </row>
    <row r="106" spans="1:10" s="644" customFormat="1" ht="46.5">
      <c r="A106" s="206" t="s">
        <v>490</v>
      </c>
      <c r="B106" s="278" t="s">
        <v>67</v>
      </c>
      <c r="C106" s="235" t="s">
        <v>74</v>
      </c>
      <c r="D106" s="236" t="s">
        <v>91</v>
      </c>
      <c r="E106" s="164" t="s">
        <v>224</v>
      </c>
      <c r="F106" s="204" t="s">
        <v>330</v>
      </c>
      <c r="G106" s="413"/>
      <c r="H106" s="288">
        <f>+H107</f>
        <v>91674</v>
      </c>
      <c r="I106" s="288">
        <f>+I107</f>
        <v>0</v>
      </c>
      <c r="J106" s="288">
        <f>+J107</f>
        <v>0</v>
      </c>
    </row>
    <row r="107" spans="1:10" s="644" customFormat="1" ht="30.75">
      <c r="A107" s="239" t="s">
        <v>272</v>
      </c>
      <c r="B107" s="278" t="s">
        <v>67</v>
      </c>
      <c r="C107" s="235" t="s">
        <v>74</v>
      </c>
      <c r="D107" s="236" t="s">
        <v>91</v>
      </c>
      <c r="E107" s="164" t="s">
        <v>224</v>
      </c>
      <c r="F107" s="204" t="s">
        <v>330</v>
      </c>
      <c r="G107" s="392" t="s">
        <v>77</v>
      </c>
      <c r="H107" s="552">
        <v>91674</v>
      </c>
      <c r="I107" s="552">
        <v>0</v>
      </c>
      <c r="J107" s="552">
        <v>0</v>
      </c>
    </row>
    <row r="108" spans="1:10" s="644" customFormat="1" ht="46.5">
      <c r="A108" s="400" t="s">
        <v>491</v>
      </c>
      <c r="B108" s="278" t="s">
        <v>67</v>
      </c>
      <c r="C108" s="235" t="s">
        <v>74</v>
      </c>
      <c r="D108" s="236" t="s">
        <v>91</v>
      </c>
      <c r="E108" s="164" t="s">
        <v>224</v>
      </c>
      <c r="F108" s="204" t="s">
        <v>331</v>
      </c>
      <c r="G108" s="392"/>
      <c r="H108" s="288">
        <f>+H109</f>
        <v>39289</v>
      </c>
      <c r="I108" s="288">
        <f>+I109</f>
        <v>0</v>
      </c>
      <c r="J108" s="288">
        <f>+J109</f>
        <v>0</v>
      </c>
    </row>
    <row r="109" spans="1:10" s="644" customFormat="1" ht="30.75">
      <c r="A109" s="239" t="s">
        <v>272</v>
      </c>
      <c r="B109" s="278" t="s">
        <v>67</v>
      </c>
      <c r="C109" s="235" t="s">
        <v>74</v>
      </c>
      <c r="D109" s="236" t="s">
        <v>91</v>
      </c>
      <c r="E109" s="164" t="s">
        <v>224</v>
      </c>
      <c r="F109" s="204" t="s">
        <v>331</v>
      </c>
      <c r="G109" s="392" t="s">
        <v>77</v>
      </c>
      <c r="H109" s="552">
        <v>39289</v>
      </c>
      <c r="I109" s="552">
        <v>0</v>
      </c>
      <c r="J109" s="552">
        <v>0</v>
      </c>
    </row>
    <row r="110" spans="1:10" s="644" customFormat="1" ht="62.25">
      <c r="A110" s="723" t="s">
        <v>520</v>
      </c>
      <c r="B110" s="365" t="s">
        <v>67</v>
      </c>
      <c r="C110" s="481" t="s">
        <v>74</v>
      </c>
      <c r="D110" s="482" t="s">
        <v>91</v>
      </c>
      <c r="E110" s="486" t="s">
        <v>257</v>
      </c>
      <c r="F110" s="487" t="s">
        <v>202</v>
      </c>
      <c r="G110" s="488"/>
      <c r="H110" s="292">
        <f>H111</f>
        <v>2000</v>
      </c>
      <c r="I110" s="292">
        <f>I111</f>
        <v>2000</v>
      </c>
      <c r="J110" s="292">
        <f>J111</f>
        <v>2000</v>
      </c>
    </row>
    <row r="111" spans="1:10" s="644" customFormat="1" ht="78">
      <c r="A111" s="239" t="s">
        <v>521</v>
      </c>
      <c r="B111" s="278" t="s">
        <v>67</v>
      </c>
      <c r="C111" s="235" t="s">
        <v>74</v>
      </c>
      <c r="D111" s="236" t="s">
        <v>91</v>
      </c>
      <c r="E111" s="447" t="s">
        <v>258</v>
      </c>
      <c r="F111" s="448" t="s">
        <v>202</v>
      </c>
      <c r="G111" s="413"/>
      <c r="H111" s="288">
        <f>+H112</f>
        <v>2000</v>
      </c>
      <c r="I111" s="288">
        <f aca="true" t="shared" si="9" ref="I111:J113">+I112</f>
        <v>2000</v>
      </c>
      <c r="J111" s="288">
        <f t="shared" si="9"/>
        <v>2000</v>
      </c>
    </row>
    <row r="112" spans="1:10" s="644" customFormat="1" ht="46.5">
      <c r="A112" s="239" t="s">
        <v>518</v>
      </c>
      <c r="B112" s="278" t="s">
        <v>67</v>
      </c>
      <c r="C112" s="235" t="s">
        <v>74</v>
      </c>
      <c r="D112" s="236" t="s">
        <v>91</v>
      </c>
      <c r="E112" s="447" t="s">
        <v>258</v>
      </c>
      <c r="F112" s="448" t="s">
        <v>214</v>
      </c>
      <c r="G112" s="413"/>
      <c r="H112" s="288">
        <f>+H113</f>
        <v>2000</v>
      </c>
      <c r="I112" s="288">
        <f t="shared" si="9"/>
        <v>2000</v>
      </c>
      <c r="J112" s="288">
        <f t="shared" si="9"/>
        <v>2000</v>
      </c>
    </row>
    <row r="113" spans="1:10" s="644" customFormat="1" ht="36" customHeight="1">
      <c r="A113" s="239" t="s">
        <v>259</v>
      </c>
      <c r="B113" s="278" t="s">
        <v>67</v>
      </c>
      <c r="C113" s="235" t="s">
        <v>74</v>
      </c>
      <c r="D113" s="236" t="s">
        <v>91</v>
      </c>
      <c r="E113" s="447" t="s">
        <v>258</v>
      </c>
      <c r="F113" s="448" t="s">
        <v>519</v>
      </c>
      <c r="G113" s="413"/>
      <c r="H113" s="288">
        <f>+H114</f>
        <v>2000</v>
      </c>
      <c r="I113" s="288">
        <f t="shared" si="9"/>
        <v>2000</v>
      </c>
      <c r="J113" s="288">
        <f t="shared" si="9"/>
        <v>2000</v>
      </c>
    </row>
    <row r="114" spans="1:10" s="644" customFormat="1" ht="30.75">
      <c r="A114" s="722" t="s">
        <v>272</v>
      </c>
      <c r="B114" s="278" t="s">
        <v>67</v>
      </c>
      <c r="C114" s="149" t="s">
        <v>74</v>
      </c>
      <c r="D114" s="150" t="s">
        <v>91</v>
      </c>
      <c r="E114" s="390" t="s">
        <v>258</v>
      </c>
      <c r="F114" s="391" t="s">
        <v>519</v>
      </c>
      <c r="G114" s="658" t="s">
        <v>77</v>
      </c>
      <c r="H114" s="659">
        <v>2000</v>
      </c>
      <c r="I114" s="659">
        <v>2000</v>
      </c>
      <c r="J114" s="659">
        <v>2000</v>
      </c>
    </row>
    <row r="115" spans="1:10" s="644" customFormat="1" ht="17.25">
      <c r="A115" s="710" t="s">
        <v>92</v>
      </c>
      <c r="B115" s="663" t="s">
        <v>67</v>
      </c>
      <c r="C115" s="711" t="s">
        <v>93</v>
      </c>
      <c r="D115" s="711"/>
      <c r="E115" s="719"/>
      <c r="F115" s="720"/>
      <c r="G115" s="711"/>
      <c r="H115" s="503">
        <f>SUM(H116+H122)</f>
        <v>120000</v>
      </c>
      <c r="I115" s="503">
        <f>SUM(I116+I122)</f>
        <v>10000</v>
      </c>
      <c r="J115" s="503">
        <f>SUM(J116+J122)</f>
        <v>10000</v>
      </c>
    </row>
    <row r="116" spans="1:10" s="644" customFormat="1" ht="17.25">
      <c r="A116" s="219" t="s">
        <v>215</v>
      </c>
      <c r="B116" s="342" t="s">
        <v>67</v>
      </c>
      <c r="C116" s="213" t="s">
        <v>93</v>
      </c>
      <c r="D116" s="213" t="s">
        <v>69</v>
      </c>
      <c r="E116" s="220"/>
      <c r="F116" s="221"/>
      <c r="G116" s="213"/>
      <c r="H116" s="553">
        <f>SUM(H117)</f>
        <v>40000</v>
      </c>
      <c r="I116" s="553">
        <f aca="true" t="shared" si="10" ref="I116:J120">SUM(I117)</f>
        <v>0</v>
      </c>
      <c r="J116" s="553">
        <f t="shared" si="10"/>
        <v>0</v>
      </c>
    </row>
    <row r="117" spans="1:10" s="14" customFormat="1" ht="93">
      <c r="A117" s="259" t="s">
        <v>363</v>
      </c>
      <c r="B117" s="365" t="s">
        <v>67</v>
      </c>
      <c r="C117" s="282" t="s">
        <v>93</v>
      </c>
      <c r="D117" s="282" t="s">
        <v>69</v>
      </c>
      <c r="E117" s="266" t="s">
        <v>109</v>
      </c>
      <c r="F117" s="483" t="s">
        <v>210</v>
      </c>
      <c r="G117" s="282"/>
      <c r="H117" s="555">
        <f>SUM(H118)</f>
        <v>40000</v>
      </c>
      <c r="I117" s="555">
        <f t="shared" si="10"/>
        <v>0</v>
      </c>
      <c r="J117" s="555">
        <f t="shared" si="10"/>
        <v>0</v>
      </c>
    </row>
    <row r="118" spans="1:10" s="14" customFormat="1" ht="108.75">
      <c r="A118" s="216" t="s">
        <v>364</v>
      </c>
      <c r="B118" s="278" t="s">
        <v>67</v>
      </c>
      <c r="C118" s="257" t="s">
        <v>93</v>
      </c>
      <c r="D118" s="257" t="s">
        <v>69</v>
      </c>
      <c r="E118" s="164" t="s">
        <v>110</v>
      </c>
      <c r="F118" s="204" t="s">
        <v>210</v>
      </c>
      <c r="G118" s="203"/>
      <c r="H118" s="554">
        <f>SUM(H119)</f>
        <v>40000</v>
      </c>
      <c r="I118" s="554">
        <f t="shared" si="10"/>
        <v>0</v>
      </c>
      <c r="J118" s="554">
        <f t="shared" si="10"/>
        <v>0</v>
      </c>
    </row>
    <row r="119" spans="1:10" s="14" customFormat="1" ht="62.25">
      <c r="A119" s="206" t="s">
        <v>365</v>
      </c>
      <c r="B119" s="278" t="s">
        <v>67</v>
      </c>
      <c r="C119" s="257" t="s">
        <v>93</v>
      </c>
      <c r="D119" s="257" t="s">
        <v>69</v>
      </c>
      <c r="E119" s="164" t="s">
        <v>110</v>
      </c>
      <c r="F119" s="204" t="s">
        <v>214</v>
      </c>
      <c r="G119" s="203"/>
      <c r="H119" s="554">
        <f>SUM(H120)</f>
        <v>40000</v>
      </c>
      <c r="I119" s="554">
        <f t="shared" si="10"/>
        <v>0</v>
      </c>
      <c r="J119" s="554">
        <f t="shared" si="10"/>
        <v>0</v>
      </c>
    </row>
    <row r="120" spans="1:10" s="14" customFormat="1" ht="21" customHeight="1">
      <c r="A120" s="206" t="s">
        <v>217</v>
      </c>
      <c r="B120" s="278" t="s">
        <v>67</v>
      </c>
      <c r="C120" s="257" t="s">
        <v>93</v>
      </c>
      <c r="D120" s="257" t="s">
        <v>69</v>
      </c>
      <c r="E120" s="164" t="s">
        <v>110</v>
      </c>
      <c r="F120" s="204" t="s">
        <v>216</v>
      </c>
      <c r="G120" s="203"/>
      <c r="H120" s="554">
        <f>SUM(H121)</f>
        <v>40000</v>
      </c>
      <c r="I120" s="554">
        <f t="shared" si="10"/>
        <v>0</v>
      </c>
      <c r="J120" s="554">
        <f t="shared" si="10"/>
        <v>0</v>
      </c>
    </row>
    <row r="121" spans="1:10" s="14" customFormat="1" ht="30.75">
      <c r="A121" s="104" t="s">
        <v>272</v>
      </c>
      <c r="B121" s="278" t="s">
        <v>67</v>
      </c>
      <c r="C121" s="257" t="s">
        <v>93</v>
      </c>
      <c r="D121" s="257" t="s">
        <v>69</v>
      </c>
      <c r="E121" s="164" t="s">
        <v>110</v>
      </c>
      <c r="F121" s="204" t="s">
        <v>216</v>
      </c>
      <c r="G121" s="257" t="s">
        <v>77</v>
      </c>
      <c r="H121" s="258">
        <v>40000</v>
      </c>
      <c r="I121" s="258">
        <v>0</v>
      </c>
      <c r="J121" s="258">
        <v>0</v>
      </c>
    </row>
    <row r="122" spans="1:10" s="636" customFormat="1" ht="18">
      <c r="A122" s="412" t="s">
        <v>94</v>
      </c>
      <c r="B122" s="342" t="s">
        <v>67</v>
      </c>
      <c r="C122" s="213" t="s">
        <v>93</v>
      </c>
      <c r="D122" s="213" t="s">
        <v>86</v>
      </c>
      <c r="E122" s="214"/>
      <c r="F122" s="215"/>
      <c r="G122" s="213"/>
      <c r="H122" s="402">
        <f>H128+H123</f>
        <v>80000</v>
      </c>
      <c r="I122" s="402">
        <f>I128+I123</f>
        <v>10000</v>
      </c>
      <c r="J122" s="402">
        <f>J128+J123</f>
        <v>10000</v>
      </c>
    </row>
    <row r="123" spans="1:10" s="636" customFormat="1" ht="93">
      <c r="A123" s="259" t="s">
        <v>363</v>
      </c>
      <c r="B123" s="365" t="s">
        <v>67</v>
      </c>
      <c r="C123" s="282" t="s">
        <v>93</v>
      </c>
      <c r="D123" s="505" t="s">
        <v>86</v>
      </c>
      <c r="E123" s="506" t="s">
        <v>109</v>
      </c>
      <c r="F123" s="507" t="s">
        <v>210</v>
      </c>
      <c r="G123" s="508"/>
      <c r="H123" s="509">
        <f aca="true" t="shared" si="11" ref="H123:J124">+H124</f>
        <v>80000</v>
      </c>
      <c r="I123" s="509">
        <f t="shared" si="11"/>
        <v>10000</v>
      </c>
      <c r="J123" s="509">
        <f t="shared" si="11"/>
        <v>10000</v>
      </c>
    </row>
    <row r="124" spans="1:10" s="636" customFormat="1" ht="108.75">
      <c r="A124" s="216" t="s">
        <v>364</v>
      </c>
      <c r="B124" s="278" t="s">
        <v>67</v>
      </c>
      <c r="C124" s="235" t="s">
        <v>93</v>
      </c>
      <c r="D124" s="236" t="s">
        <v>86</v>
      </c>
      <c r="E124" s="162" t="s">
        <v>110</v>
      </c>
      <c r="F124" s="163" t="s">
        <v>210</v>
      </c>
      <c r="G124" s="237"/>
      <c r="H124" s="288">
        <f t="shared" si="11"/>
        <v>80000</v>
      </c>
      <c r="I124" s="288">
        <f t="shared" si="11"/>
        <v>10000</v>
      </c>
      <c r="J124" s="288">
        <f t="shared" si="11"/>
        <v>10000</v>
      </c>
    </row>
    <row r="125" spans="1:10" s="636" customFormat="1" ht="62.25">
      <c r="A125" s="209" t="s">
        <v>370</v>
      </c>
      <c r="B125" s="278" t="s">
        <v>67</v>
      </c>
      <c r="C125" s="235" t="s">
        <v>93</v>
      </c>
      <c r="D125" s="236" t="s">
        <v>86</v>
      </c>
      <c r="E125" s="162" t="s">
        <v>110</v>
      </c>
      <c r="F125" s="163" t="s">
        <v>214</v>
      </c>
      <c r="G125" s="237"/>
      <c r="H125" s="554">
        <f aca="true" t="shared" si="12" ref="H125:J126">SUM(H126)</f>
        <v>80000</v>
      </c>
      <c r="I125" s="554">
        <f t="shared" si="12"/>
        <v>10000</v>
      </c>
      <c r="J125" s="554">
        <f t="shared" si="12"/>
        <v>10000</v>
      </c>
    </row>
    <row r="126" spans="1:10" s="636" customFormat="1" ht="20.25" customHeight="1">
      <c r="A126" s="238" t="s">
        <v>111</v>
      </c>
      <c r="B126" s="278" t="s">
        <v>67</v>
      </c>
      <c r="C126" s="235" t="s">
        <v>93</v>
      </c>
      <c r="D126" s="236" t="s">
        <v>86</v>
      </c>
      <c r="E126" s="162" t="s">
        <v>110</v>
      </c>
      <c r="F126" s="163" t="s">
        <v>219</v>
      </c>
      <c r="G126" s="237"/>
      <c r="H126" s="288">
        <f t="shared" si="12"/>
        <v>80000</v>
      </c>
      <c r="I126" s="288">
        <f t="shared" si="12"/>
        <v>10000</v>
      </c>
      <c r="J126" s="288">
        <f t="shared" si="12"/>
        <v>10000</v>
      </c>
    </row>
    <row r="127" spans="1:10" s="636" customFormat="1" ht="30.75">
      <c r="A127" s="104" t="s">
        <v>272</v>
      </c>
      <c r="B127" s="278" t="s">
        <v>67</v>
      </c>
      <c r="C127" s="149" t="s">
        <v>93</v>
      </c>
      <c r="D127" s="150" t="s">
        <v>86</v>
      </c>
      <c r="E127" s="155" t="s">
        <v>110</v>
      </c>
      <c r="F127" s="156" t="s">
        <v>219</v>
      </c>
      <c r="G127" s="613" t="s">
        <v>77</v>
      </c>
      <c r="H127" s="614">
        <v>80000</v>
      </c>
      <c r="I127" s="614">
        <v>10000</v>
      </c>
      <c r="J127" s="614">
        <v>10000</v>
      </c>
    </row>
    <row r="128" spans="1:10" s="636" customFormat="1" ht="62.25" hidden="1">
      <c r="A128" s="796" t="s">
        <v>590</v>
      </c>
      <c r="B128" s="797" t="s">
        <v>67</v>
      </c>
      <c r="C128" s="798" t="s">
        <v>93</v>
      </c>
      <c r="D128" s="799" t="s">
        <v>86</v>
      </c>
      <c r="E128" s="800" t="s">
        <v>585</v>
      </c>
      <c r="F128" s="801" t="s">
        <v>210</v>
      </c>
      <c r="G128" s="802"/>
      <c r="H128" s="803">
        <f>H132</f>
        <v>0</v>
      </c>
      <c r="I128" s="803">
        <f>I132</f>
        <v>0</v>
      </c>
      <c r="J128" s="803">
        <f>J132</f>
        <v>0</v>
      </c>
    </row>
    <row r="129" spans="1:10" s="636" customFormat="1" ht="78" hidden="1">
      <c r="A129" s="708" t="s">
        <v>591</v>
      </c>
      <c r="B129" s="278" t="s">
        <v>67</v>
      </c>
      <c r="C129" s="149" t="s">
        <v>93</v>
      </c>
      <c r="D129" s="150" t="s">
        <v>86</v>
      </c>
      <c r="E129" s="155" t="s">
        <v>587</v>
      </c>
      <c r="F129" s="156" t="s">
        <v>210</v>
      </c>
      <c r="G129" s="613"/>
      <c r="H129" s="804">
        <f>H132</f>
        <v>0</v>
      </c>
      <c r="I129" s="804">
        <f>I132</f>
        <v>0</v>
      </c>
      <c r="J129" s="804">
        <f>J132</f>
        <v>0</v>
      </c>
    </row>
    <row r="130" spans="1:10" s="636" customFormat="1" ht="46.5" hidden="1">
      <c r="A130" s="708" t="s">
        <v>592</v>
      </c>
      <c r="B130" s="278" t="s">
        <v>67</v>
      </c>
      <c r="C130" s="149" t="s">
        <v>93</v>
      </c>
      <c r="D130" s="150" t="s">
        <v>86</v>
      </c>
      <c r="E130" s="155" t="s">
        <v>587</v>
      </c>
      <c r="F130" s="156" t="s">
        <v>218</v>
      </c>
      <c r="G130" s="613"/>
      <c r="H130" s="804">
        <f>H132</f>
        <v>0</v>
      </c>
      <c r="I130" s="804">
        <f>I132</f>
        <v>0</v>
      </c>
      <c r="J130" s="804">
        <f>J132</f>
        <v>0</v>
      </c>
    </row>
    <row r="131" spans="1:10" s="636" customFormat="1" ht="18" hidden="1">
      <c r="A131" s="788" t="s">
        <v>513</v>
      </c>
      <c r="B131" s="278" t="s">
        <v>67</v>
      </c>
      <c r="C131" s="149" t="s">
        <v>93</v>
      </c>
      <c r="D131" s="150" t="s">
        <v>86</v>
      </c>
      <c r="E131" s="155" t="s">
        <v>587</v>
      </c>
      <c r="F131" s="156" t="s">
        <v>588</v>
      </c>
      <c r="G131" s="613"/>
      <c r="H131" s="804">
        <f>H132</f>
        <v>0</v>
      </c>
      <c r="I131" s="804">
        <f>I132</f>
        <v>0</v>
      </c>
      <c r="J131" s="804">
        <f>J132</f>
        <v>0</v>
      </c>
    </row>
    <row r="132" spans="1:10" s="636" customFormat="1" ht="30.75" hidden="1">
      <c r="A132" s="708" t="s">
        <v>272</v>
      </c>
      <c r="B132" s="278" t="s">
        <v>67</v>
      </c>
      <c r="C132" s="149" t="s">
        <v>93</v>
      </c>
      <c r="D132" s="150" t="s">
        <v>86</v>
      </c>
      <c r="E132" s="155" t="s">
        <v>587</v>
      </c>
      <c r="F132" s="156" t="s">
        <v>588</v>
      </c>
      <c r="G132" s="613" t="s">
        <v>77</v>
      </c>
      <c r="H132" s="614"/>
      <c r="I132" s="614"/>
      <c r="J132" s="614"/>
    </row>
    <row r="133" spans="1:10" s="636" customFormat="1" ht="18">
      <c r="A133" s="102" t="s">
        <v>95</v>
      </c>
      <c r="B133" s="663" t="s">
        <v>67</v>
      </c>
      <c r="C133" s="110" t="s">
        <v>96</v>
      </c>
      <c r="D133" s="110"/>
      <c r="E133" s="151"/>
      <c r="F133" s="152"/>
      <c r="G133" s="110"/>
      <c r="H133" s="198">
        <f>SUM(H134+H146)</f>
        <v>30000</v>
      </c>
      <c r="I133" s="198">
        <f>SUM(I134+I146)</f>
        <v>0</v>
      </c>
      <c r="J133" s="198">
        <f>SUM(J134+J146)</f>
        <v>0</v>
      </c>
    </row>
    <row r="134" spans="1:10" ht="15" hidden="1">
      <c r="A134" s="404" t="s">
        <v>97</v>
      </c>
      <c r="B134" s="342" t="s">
        <v>67</v>
      </c>
      <c r="C134" s="409" t="s">
        <v>96</v>
      </c>
      <c r="D134" s="409" t="s">
        <v>68</v>
      </c>
      <c r="E134" s="410"/>
      <c r="F134" s="411"/>
      <c r="G134" s="409"/>
      <c r="H134" s="428"/>
      <c r="I134" s="428">
        <f>I146+I135</f>
        <v>0</v>
      </c>
      <c r="J134" s="428">
        <f>J146+J135</f>
        <v>0</v>
      </c>
    </row>
    <row r="135" spans="1:10" ht="62.25" hidden="1">
      <c r="A135" s="510" t="s">
        <v>361</v>
      </c>
      <c r="B135" s="365" t="s">
        <v>67</v>
      </c>
      <c r="C135" s="490" t="s">
        <v>96</v>
      </c>
      <c r="D135" s="490" t="s">
        <v>68</v>
      </c>
      <c r="E135" s="266" t="s">
        <v>105</v>
      </c>
      <c r="F135" s="265" t="s">
        <v>210</v>
      </c>
      <c r="G135" s="262"/>
      <c r="H135" s="293">
        <f>+H136</f>
        <v>0</v>
      </c>
      <c r="I135" s="293">
        <f>+I136</f>
        <v>0</v>
      </c>
      <c r="J135" s="293">
        <f>+J136</f>
        <v>0</v>
      </c>
    </row>
    <row r="136" spans="1:10" ht="62.25" hidden="1">
      <c r="A136" s="239" t="s">
        <v>371</v>
      </c>
      <c r="B136" s="278" t="s">
        <v>67</v>
      </c>
      <c r="C136" s="141" t="s">
        <v>96</v>
      </c>
      <c r="D136" s="141" t="s">
        <v>68</v>
      </c>
      <c r="E136" s="159" t="s">
        <v>106</v>
      </c>
      <c r="F136" s="160" t="s">
        <v>210</v>
      </c>
      <c r="G136" s="141"/>
      <c r="H136" s="556">
        <f>SUM(H137)</f>
        <v>0</v>
      </c>
      <c r="I136" s="556">
        <f>SUM(I137)</f>
        <v>0</v>
      </c>
      <c r="J136" s="556">
        <f>SUM(J137)</f>
        <v>0</v>
      </c>
    </row>
    <row r="137" spans="1:10" ht="30.75" hidden="1">
      <c r="A137" s="240" t="s">
        <v>220</v>
      </c>
      <c r="B137" s="278" t="s">
        <v>67</v>
      </c>
      <c r="C137" s="141" t="s">
        <v>96</v>
      </c>
      <c r="D137" s="241" t="s">
        <v>68</v>
      </c>
      <c r="E137" s="159" t="s">
        <v>106</v>
      </c>
      <c r="F137" s="160" t="s">
        <v>214</v>
      </c>
      <c r="G137" s="242"/>
      <c r="H137" s="556">
        <f>SUM(+H145+H140+H138+H142)</f>
        <v>0</v>
      </c>
      <c r="I137" s="556">
        <f>SUM(+I145+I140+I138+I142)</f>
        <v>0</v>
      </c>
      <c r="J137" s="556">
        <f>SUM(+J145+J140+J138+J142)</f>
        <v>0</v>
      </c>
    </row>
    <row r="138" spans="1:10" ht="30.75" hidden="1">
      <c r="A138" s="674" t="s">
        <v>504</v>
      </c>
      <c r="B138" s="278" t="s">
        <v>67</v>
      </c>
      <c r="C138" s="141" t="s">
        <v>96</v>
      </c>
      <c r="D138" s="241" t="s">
        <v>68</v>
      </c>
      <c r="E138" s="159" t="s">
        <v>106</v>
      </c>
      <c r="F138" s="160" t="s">
        <v>333</v>
      </c>
      <c r="G138" s="242"/>
      <c r="H138" s="556">
        <f>H139</f>
        <v>0</v>
      </c>
      <c r="I138" s="556">
        <f>I139</f>
        <v>0</v>
      </c>
      <c r="J138" s="556">
        <f>J139</f>
        <v>0</v>
      </c>
    </row>
    <row r="139" spans="1:10" ht="62.25" hidden="1">
      <c r="A139" s="674" t="s">
        <v>75</v>
      </c>
      <c r="B139" s="278" t="s">
        <v>67</v>
      </c>
      <c r="C139" s="141" t="s">
        <v>96</v>
      </c>
      <c r="D139" s="241" t="s">
        <v>68</v>
      </c>
      <c r="E139" s="159" t="s">
        <v>106</v>
      </c>
      <c r="F139" s="160" t="s">
        <v>333</v>
      </c>
      <c r="G139" s="242" t="s">
        <v>70</v>
      </c>
      <c r="H139" s="558"/>
      <c r="I139" s="558"/>
      <c r="J139" s="558"/>
    </row>
    <row r="140" spans="1:10" ht="46.5" hidden="1">
      <c r="A140" s="239" t="s">
        <v>382</v>
      </c>
      <c r="B140" s="278" t="s">
        <v>67</v>
      </c>
      <c r="C140" s="141" t="s">
        <v>96</v>
      </c>
      <c r="D140" s="241" t="s">
        <v>68</v>
      </c>
      <c r="E140" s="164" t="s">
        <v>106</v>
      </c>
      <c r="F140" s="204" t="s">
        <v>334</v>
      </c>
      <c r="G140" s="242"/>
      <c r="H140" s="243">
        <f>H141</f>
        <v>0</v>
      </c>
      <c r="I140" s="243">
        <f>I141</f>
        <v>0</v>
      </c>
      <c r="J140" s="243">
        <f>J141</f>
        <v>0</v>
      </c>
    </row>
    <row r="141" spans="1:10" ht="62.25" hidden="1">
      <c r="A141" s="33" t="s">
        <v>75</v>
      </c>
      <c r="B141" s="278" t="s">
        <v>67</v>
      </c>
      <c r="C141" s="129" t="s">
        <v>96</v>
      </c>
      <c r="D141" s="129" t="s">
        <v>68</v>
      </c>
      <c r="E141" s="139" t="s">
        <v>106</v>
      </c>
      <c r="F141" s="157" t="s">
        <v>334</v>
      </c>
      <c r="G141" s="129" t="s">
        <v>70</v>
      </c>
      <c r="H141" s="201"/>
      <c r="I141" s="201"/>
      <c r="J141" s="201"/>
    </row>
    <row r="142" spans="1:10" ht="46.5" hidden="1">
      <c r="A142" s="33" t="s">
        <v>424</v>
      </c>
      <c r="B142" s="278" t="s">
        <v>67</v>
      </c>
      <c r="C142" s="129" t="s">
        <v>96</v>
      </c>
      <c r="D142" s="129" t="s">
        <v>68</v>
      </c>
      <c r="E142" s="139" t="s">
        <v>383</v>
      </c>
      <c r="F142" s="157" t="s">
        <v>425</v>
      </c>
      <c r="G142" s="129"/>
      <c r="H142" s="559">
        <f>H143</f>
        <v>0</v>
      </c>
      <c r="I142" s="559">
        <f>I143</f>
        <v>0</v>
      </c>
      <c r="J142" s="559">
        <f>J143</f>
        <v>0</v>
      </c>
    </row>
    <row r="143" spans="1:10" ht="30.75" hidden="1">
      <c r="A143" s="104" t="s">
        <v>272</v>
      </c>
      <c r="B143" s="278" t="s">
        <v>67</v>
      </c>
      <c r="C143" s="129" t="s">
        <v>96</v>
      </c>
      <c r="D143" s="129" t="s">
        <v>68</v>
      </c>
      <c r="E143" s="139" t="s">
        <v>383</v>
      </c>
      <c r="F143" s="157" t="s">
        <v>426</v>
      </c>
      <c r="G143" s="129" t="s">
        <v>77</v>
      </c>
      <c r="H143" s="384">
        <v>0</v>
      </c>
      <c r="I143" s="384">
        <v>0</v>
      </c>
      <c r="J143" s="384">
        <v>0</v>
      </c>
    </row>
    <row r="144" spans="1:10" ht="30.75" hidden="1">
      <c r="A144" s="651" t="s">
        <v>107</v>
      </c>
      <c r="B144" s="278" t="s">
        <v>67</v>
      </c>
      <c r="C144" s="129" t="s">
        <v>96</v>
      </c>
      <c r="D144" s="129" t="s">
        <v>68</v>
      </c>
      <c r="E144" s="139" t="s">
        <v>106</v>
      </c>
      <c r="F144" s="157" t="s">
        <v>389</v>
      </c>
      <c r="G144" s="129"/>
      <c r="H144" s="243">
        <f>SUM(H145:H145)</f>
        <v>0</v>
      </c>
      <c r="I144" s="243">
        <f>SUM(I145:I145)</f>
        <v>0</v>
      </c>
      <c r="J144" s="243">
        <f>SUM(J145:J145)</f>
        <v>0</v>
      </c>
    </row>
    <row r="145" spans="1:10" ht="30.75" hidden="1">
      <c r="A145" s="104" t="s">
        <v>272</v>
      </c>
      <c r="B145" s="278" t="s">
        <v>67</v>
      </c>
      <c r="C145" s="129" t="s">
        <v>96</v>
      </c>
      <c r="D145" s="129" t="s">
        <v>68</v>
      </c>
      <c r="E145" s="139" t="s">
        <v>106</v>
      </c>
      <c r="F145" s="157" t="s">
        <v>389</v>
      </c>
      <c r="G145" s="129" t="s">
        <v>77</v>
      </c>
      <c r="H145" s="384"/>
      <c r="I145" s="384"/>
      <c r="J145" s="384"/>
    </row>
    <row r="146" spans="1:10" ht="15">
      <c r="A146" s="660" t="s">
        <v>279</v>
      </c>
      <c r="B146" s="342" t="s">
        <v>67</v>
      </c>
      <c r="C146" s="377" t="s">
        <v>96</v>
      </c>
      <c r="D146" s="377" t="s">
        <v>74</v>
      </c>
      <c r="E146" s="220"/>
      <c r="F146" s="221"/>
      <c r="G146" s="170"/>
      <c r="H146" s="428">
        <f>+H151+H153</f>
        <v>30000</v>
      </c>
      <c r="I146" s="428">
        <f>+I151+I153</f>
        <v>0</v>
      </c>
      <c r="J146" s="428">
        <f>+J151+J153</f>
        <v>0</v>
      </c>
    </row>
    <row r="147" spans="1:10" ht="62.25">
      <c r="A147" s="510" t="s">
        <v>361</v>
      </c>
      <c r="B147" s="365" t="s">
        <v>67</v>
      </c>
      <c r="C147" s="490" t="s">
        <v>96</v>
      </c>
      <c r="D147" s="490" t="s">
        <v>74</v>
      </c>
      <c r="E147" s="266" t="s">
        <v>105</v>
      </c>
      <c r="F147" s="265" t="s">
        <v>210</v>
      </c>
      <c r="G147" s="262"/>
      <c r="H147" s="293">
        <f>+H148</f>
        <v>30000</v>
      </c>
      <c r="I147" s="293">
        <f>+I148</f>
        <v>0</v>
      </c>
      <c r="J147" s="293">
        <f>+J148</f>
        <v>0</v>
      </c>
    </row>
    <row r="148" spans="1:10" ht="62.25">
      <c r="A148" s="239" t="s">
        <v>362</v>
      </c>
      <c r="B148" s="278" t="s">
        <v>67</v>
      </c>
      <c r="C148" s="129" t="s">
        <v>96</v>
      </c>
      <c r="D148" s="129" t="s">
        <v>74</v>
      </c>
      <c r="E148" s="159" t="s">
        <v>239</v>
      </c>
      <c r="F148" s="160" t="s">
        <v>210</v>
      </c>
      <c r="G148" s="129"/>
      <c r="H148" s="243">
        <f>H149</f>
        <v>30000</v>
      </c>
      <c r="I148" s="243">
        <f>I149</f>
        <v>0</v>
      </c>
      <c r="J148" s="243">
        <f>J149</f>
        <v>0</v>
      </c>
    </row>
    <row r="149" spans="1:10" ht="19.5" customHeight="1">
      <c r="A149" s="206" t="s">
        <v>280</v>
      </c>
      <c r="B149" s="278" t="s">
        <v>67</v>
      </c>
      <c r="C149" s="129" t="s">
        <v>96</v>
      </c>
      <c r="D149" s="129" t="s">
        <v>74</v>
      </c>
      <c r="E149" s="159" t="s">
        <v>239</v>
      </c>
      <c r="F149" s="160" t="s">
        <v>218</v>
      </c>
      <c r="G149" s="129"/>
      <c r="H149" s="554">
        <f>SUM(H150+H152)</f>
        <v>30000</v>
      </c>
      <c r="I149" s="554">
        <f>SUM(I150+I152)</f>
        <v>0</v>
      </c>
      <c r="J149" s="554">
        <f>SUM(J150+J152)</f>
        <v>0</v>
      </c>
    </row>
    <row r="150" spans="1:10" ht="30.75">
      <c r="A150" s="244" t="s">
        <v>379</v>
      </c>
      <c r="B150" s="278" t="s">
        <v>67</v>
      </c>
      <c r="C150" s="129" t="s">
        <v>96</v>
      </c>
      <c r="D150" s="129" t="s">
        <v>74</v>
      </c>
      <c r="E150" s="159" t="s">
        <v>239</v>
      </c>
      <c r="F150" s="160" t="s">
        <v>378</v>
      </c>
      <c r="G150" s="129"/>
      <c r="H150" s="218">
        <f>H151</f>
        <v>30000</v>
      </c>
      <c r="I150" s="218">
        <f>I151</f>
        <v>0</v>
      </c>
      <c r="J150" s="218">
        <f>J151</f>
        <v>0</v>
      </c>
    </row>
    <row r="151" spans="1:10" ht="30.75">
      <c r="A151" s="33" t="s">
        <v>272</v>
      </c>
      <c r="B151" s="278" t="s">
        <v>67</v>
      </c>
      <c r="C151" s="129" t="s">
        <v>96</v>
      </c>
      <c r="D151" s="129" t="s">
        <v>74</v>
      </c>
      <c r="E151" s="159" t="s">
        <v>239</v>
      </c>
      <c r="F151" s="160" t="s">
        <v>378</v>
      </c>
      <c r="G151" s="129" t="s">
        <v>77</v>
      </c>
      <c r="H151" s="201">
        <v>30000</v>
      </c>
      <c r="I151" s="201">
        <v>0</v>
      </c>
      <c r="J151" s="201"/>
    </row>
    <row r="152" spans="1:10" ht="15" hidden="1">
      <c r="A152" s="33" t="s">
        <v>407</v>
      </c>
      <c r="B152" s="278" t="s">
        <v>67</v>
      </c>
      <c r="C152" s="129" t="s">
        <v>96</v>
      </c>
      <c r="D152" s="129" t="s">
        <v>74</v>
      </c>
      <c r="E152" s="159" t="s">
        <v>381</v>
      </c>
      <c r="F152" s="160" t="s">
        <v>408</v>
      </c>
      <c r="G152" s="129"/>
      <c r="H152" s="218">
        <f>H153</f>
        <v>0</v>
      </c>
      <c r="I152" s="218">
        <f>I153</f>
        <v>0</v>
      </c>
      <c r="J152" s="218">
        <f>J153</f>
        <v>0</v>
      </c>
    </row>
    <row r="153" spans="1:10" ht="30.75" hidden="1">
      <c r="A153" s="33" t="s">
        <v>272</v>
      </c>
      <c r="B153" s="278" t="s">
        <v>67</v>
      </c>
      <c r="C153" s="129" t="s">
        <v>96</v>
      </c>
      <c r="D153" s="129" t="s">
        <v>74</v>
      </c>
      <c r="E153" s="159" t="s">
        <v>381</v>
      </c>
      <c r="F153" s="160" t="s">
        <v>408</v>
      </c>
      <c r="G153" s="129" t="s">
        <v>77</v>
      </c>
      <c r="H153" s="201"/>
      <c r="I153" s="201"/>
      <c r="J153" s="201"/>
    </row>
    <row r="154" spans="1:10" ht="15">
      <c r="A154" s="716" t="s">
        <v>98</v>
      </c>
      <c r="B154" s="663" t="s">
        <v>67</v>
      </c>
      <c r="C154" s="653" t="s">
        <v>204</v>
      </c>
      <c r="D154" s="653"/>
      <c r="E154" s="174"/>
      <c r="F154" s="175"/>
      <c r="G154" s="173"/>
      <c r="H154" s="669">
        <f>+H155</f>
        <v>216000</v>
      </c>
      <c r="I154" s="669">
        <f>+I155</f>
        <v>216000</v>
      </c>
      <c r="J154" s="669">
        <f>+J155</f>
        <v>216000</v>
      </c>
    </row>
    <row r="155" spans="1:10" ht="15">
      <c r="A155" s="103" t="s">
        <v>99</v>
      </c>
      <c r="B155" s="342" t="s">
        <v>67</v>
      </c>
      <c r="C155" s="377" t="s">
        <v>204</v>
      </c>
      <c r="D155" s="377" t="s">
        <v>68</v>
      </c>
      <c r="E155" s="171"/>
      <c r="F155" s="172"/>
      <c r="G155" s="170"/>
      <c r="H155" s="197">
        <f aca="true" t="shared" si="13" ref="H155:J156">H156</f>
        <v>216000</v>
      </c>
      <c r="I155" s="197">
        <f t="shared" si="13"/>
        <v>216000</v>
      </c>
      <c r="J155" s="197">
        <f t="shared" si="13"/>
        <v>216000</v>
      </c>
    </row>
    <row r="156" spans="1:10" ht="19.5" customHeight="1">
      <c r="A156" s="287" t="s">
        <v>129</v>
      </c>
      <c r="B156" s="365" t="s">
        <v>67</v>
      </c>
      <c r="C156" s="490" t="s">
        <v>204</v>
      </c>
      <c r="D156" s="490" t="s">
        <v>68</v>
      </c>
      <c r="E156" s="266" t="s">
        <v>128</v>
      </c>
      <c r="F156" s="265" t="s">
        <v>210</v>
      </c>
      <c r="G156" s="260"/>
      <c r="H156" s="293">
        <f t="shared" si="13"/>
        <v>216000</v>
      </c>
      <c r="I156" s="293">
        <f t="shared" si="13"/>
        <v>216000</v>
      </c>
      <c r="J156" s="293">
        <f t="shared" si="13"/>
        <v>216000</v>
      </c>
    </row>
    <row r="157" spans="1:10" ht="15">
      <c r="A157" s="244" t="s">
        <v>131</v>
      </c>
      <c r="B157" s="278" t="s">
        <v>67</v>
      </c>
      <c r="C157" s="141" t="s">
        <v>204</v>
      </c>
      <c r="D157" s="141" t="s">
        <v>68</v>
      </c>
      <c r="E157" s="164" t="s">
        <v>130</v>
      </c>
      <c r="F157" s="165" t="s">
        <v>210</v>
      </c>
      <c r="G157" s="141"/>
      <c r="H157" s="554">
        <f>SUM(H158)</f>
        <v>216000</v>
      </c>
      <c r="I157" s="554">
        <f>SUM(I158)</f>
        <v>216000</v>
      </c>
      <c r="J157" s="554">
        <f>SUM(J158)</f>
        <v>216000</v>
      </c>
    </row>
    <row r="158" spans="1:10" ht="30.75">
      <c r="A158" s="244" t="s">
        <v>100</v>
      </c>
      <c r="B158" s="278" t="s">
        <v>67</v>
      </c>
      <c r="C158" s="141" t="s">
        <v>204</v>
      </c>
      <c r="D158" s="141" t="s">
        <v>68</v>
      </c>
      <c r="E158" s="164" t="s">
        <v>130</v>
      </c>
      <c r="F158" s="165" t="s">
        <v>377</v>
      </c>
      <c r="G158" s="141"/>
      <c r="H158" s="218">
        <f>H159</f>
        <v>216000</v>
      </c>
      <c r="I158" s="218">
        <f>I159</f>
        <v>216000</v>
      </c>
      <c r="J158" s="218">
        <f>J159</f>
        <v>216000</v>
      </c>
    </row>
    <row r="159" spans="1:10" ht="19.5" customHeight="1">
      <c r="A159" s="33" t="s">
        <v>101</v>
      </c>
      <c r="B159" s="278" t="s">
        <v>67</v>
      </c>
      <c r="C159" s="129" t="s">
        <v>204</v>
      </c>
      <c r="D159" s="129" t="s">
        <v>68</v>
      </c>
      <c r="E159" s="164" t="s">
        <v>130</v>
      </c>
      <c r="F159" s="165" t="s">
        <v>377</v>
      </c>
      <c r="G159" s="129" t="s">
        <v>102</v>
      </c>
      <c r="H159" s="201">
        <v>216000</v>
      </c>
      <c r="I159" s="201">
        <v>216000</v>
      </c>
      <c r="J159" s="201">
        <v>216000</v>
      </c>
    </row>
    <row r="160" spans="1:10" ht="18">
      <c r="A160" s="879" t="s">
        <v>318</v>
      </c>
      <c r="B160" s="880"/>
      <c r="C160" s="880"/>
      <c r="D160" s="880"/>
      <c r="E160" s="880"/>
      <c r="F160" s="880"/>
      <c r="G160" s="881"/>
      <c r="H160" s="858"/>
      <c r="I160" s="538">
        <v>113906</v>
      </c>
      <c r="J160">
        <v>226276</v>
      </c>
    </row>
    <row r="161" spans="3:8" ht="18">
      <c r="C161" s="20"/>
      <c r="D161" s="20"/>
      <c r="E161" s="21"/>
      <c r="F161" s="22"/>
      <c r="G161" s="20"/>
      <c r="H161" s="661"/>
    </row>
    <row r="162" spans="3:8" ht="18">
      <c r="C162" s="20"/>
      <c r="D162" s="20"/>
      <c r="E162" s="21"/>
      <c r="F162" s="22"/>
      <c r="G162" s="20"/>
      <c r="H162" s="661"/>
    </row>
    <row r="163" spans="3:8" ht="18">
      <c r="C163" s="20"/>
      <c r="D163" s="20"/>
      <c r="E163" s="21"/>
      <c r="F163" s="22"/>
      <c r="G163" s="20"/>
      <c r="H163" s="661"/>
    </row>
    <row r="164" spans="3:8" ht="18">
      <c r="C164" s="20"/>
      <c r="D164" s="20"/>
      <c r="E164" s="21"/>
      <c r="F164" s="22"/>
      <c r="G164" s="20"/>
      <c r="H164" s="661"/>
    </row>
    <row r="165" spans="3:8" ht="18">
      <c r="C165" s="20"/>
      <c r="D165" s="20"/>
      <c r="E165" s="21"/>
      <c r="F165" s="22"/>
      <c r="G165" s="20"/>
      <c r="H165" s="661"/>
    </row>
    <row r="166" spans="3:8" ht="18">
      <c r="C166" s="20"/>
      <c r="D166" s="20"/>
      <c r="E166" s="21"/>
      <c r="F166" s="22"/>
      <c r="G166" s="20"/>
      <c r="H166" s="661"/>
    </row>
    <row r="167" spans="3:8" ht="18">
      <c r="C167" s="20"/>
      <c r="D167" s="20"/>
      <c r="E167" s="21"/>
      <c r="F167" s="22"/>
      <c r="G167" s="20"/>
      <c r="H167" s="661"/>
    </row>
    <row r="168" spans="3:8" ht="18">
      <c r="C168" s="20"/>
      <c r="D168" s="20"/>
      <c r="E168" s="21"/>
      <c r="F168" s="22"/>
      <c r="G168" s="20"/>
      <c r="H168" s="661"/>
    </row>
    <row r="169" spans="3:8" ht="18">
      <c r="C169" s="20"/>
      <c r="D169" s="20"/>
      <c r="E169" s="21"/>
      <c r="F169" s="22"/>
      <c r="G169" s="20"/>
      <c r="H169" s="661"/>
    </row>
    <row r="170" spans="3:8" ht="18">
      <c r="C170" s="20"/>
      <c r="D170" s="20"/>
      <c r="E170" s="21"/>
      <c r="F170" s="22"/>
      <c r="G170" s="20"/>
      <c r="H170" s="661"/>
    </row>
    <row r="171" spans="3:8" ht="18">
      <c r="C171" s="20"/>
      <c r="D171" s="20"/>
      <c r="E171" s="21"/>
      <c r="F171" s="22"/>
      <c r="G171" s="20"/>
      <c r="H171" s="661"/>
    </row>
    <row r="172" spans="3:8" ht="18">
      <c r="C172" s="20"/>
      <c r="D172" s="20"/>
      <c r="E172" s="21"/>
      <c r="F172" s="22"/>
      <c r="G172" s="20"/>
      <c r="H172" s="661"/>
    </row>
    <row r="173" spans="3:8" ht="18">
      <c r="C173" s="20"/>
      <c r="D173" s="20"/>
      <c r="E173" s="21"/>
      <c r="F173" s="22"/>
      <c r="G173" s="20"/>
      <c r="H173" s="661"/>
    </row>
    <row r="174" spans="3:8" ht="18">
      <c r="C174" s="20"/>
      <c r="D174" s="20"/>
      <c r="E174" s="21"/>
      <c r="F174" s="22"/>
      <c r="G174" s="20"/>
      <c r="H174" s="661"/>
    </row>
    <row r="175" spans="3:8" ht="18">
      <c r="C175" s="20"/>
      <c r="D175" s="20"/>
      <c r="E175" s="21"/>
      <c r="F175" s="22"/>
      <c r="G175" s="20"/>
      <c r="H175" s="661"/>
    </row>
    <row r="176" spans="3:8" ht="18">
      <c r="C176" s="20"/>
      <c r="D176" s="20"/>
      <c r="E176" s="21"/>
      <c r="F176" s="22"/>
      <c r="G176" s="20"/>
      <c r="H176" s="661"/>
    </row>
    <row r="177" spans="3:8" ht="18">
      <c r="C177" s="20"/>
      <c r="D177" s="20"/>
      <c r="E177" s="21"/>
      <c r="F177" s="22"/>
      <c r="G177" s="20"/>
      <c r="H177" s="661"/>
    </row>
    <row r="178" spans="3:8" ht="18">
      <c r="C178" s="20"/>
      <c r="D178" s="20"/>
      <c r="E178" s="21"/>
      <c r="F178" s="22"/>
      <c r="G178" s="20"/>
      <c r="H178" s="661"/>
    </row>
    <row r="179" spans="3:8" ht="18">
      <c r="C179" s="20"/>
      <c r="D179" s="20"/>
      <c r="E179" s="21"/>
      <c r="F179" s="22"/>
      <c r="G179" s="20"/>
      <c r="H179" s="661"/>
    </row>
    <row r="180" spans="3:8" ht="18">
      <c r="C180" s="20"/>
      <c r="D180" s="20"/>
      <c r="E180" s="21"/>
      <c r="F180" s="22"/>
      <c r="G180" s="20"/>
      <c r="H180" s="661"/>
    </row>
    <row r="181" spans="3:8" ht="18">
      <c r="C181" s="20"/>
      <c r="D181" s="20"/>
      <c r="E181" s="21"/>
      <c r="F181" s="22"/>
      <c r="G181" s="20"/>
      <c r="H181" s="661"/>
    </row>
    <row r="182" spans="3:8" ht="18">
      <c r="C182" s="20"/>
      <c r="D182" s="20"/>
      <c r="E182" s="21"/>
      <c r="F182" s="22"/>
      <c r="G182" s="20"/>
      <c r="H182" s="661"/>
    </row>
    <row r="183" spans="3:8" ht="18">
      <c r="C183" s="20"/>
      <c r="D183" s="20"/>
      <c r="E183" s="21"/>
      <c r="F183" s="22"/>
      <c r="G183" s="20"/>
      <c r="H183" s="661"/>
    </row>
    <row r="184" spans="3:8" ht="18">
      <c r="C184" s="20"/>
      <c r="D184" s="20"/>
      <c r="E184" s="21"/>
      <c r="F184" s="22"/>
      <c r="G184" s="20"/>
      <c r="H184" s="661"/>
    </row>
    <row r="185" spans="3:8" ht="18">
      <c r="C185" s="20"/>
      <c r="D185" s="20"/>
      <c r="E185" s="21"/>
      <c r="F185" s="22"/>
      <c r="G185" s="20"/>
      <c r="H185" s="661"/>
    </row>
    <row r="186" spans="3:8" ht="18">
      <c r="C186" s="20"/>
      <c r="D186" s="20"/>
      <c r="E186" s="21"/>
      <c r="F186" s="22"/>
      <c r="G186" s="20"/>
      <c r="H186" s="661"/>
    </row>
    <row r="187" spans="3:8" ht="18">
      <c r="C187" s="20"/>
      <c r="D187" s="20"/>
      <c r="E187" s="21"/>
      <c r="F187" s="22"/>
      <c r="G187" s="20"/>
      <c r="H187" s="661"/>
    </row>
    <row r="188" spans="3:8" ht="18">
      <c r="C188" s="20"/>
      <c r="D188" s="20"/>
      <c r="E188" s="21"/>
      <c r="F188" s="22"/>
      <c r="G188" s="20"/>
      <c r="H188" s="661"/>
    </row>
    <row r="189" spans="3:8" ht="18">
      <c r="C189" s="20"/>
      <c r="D189" s="20"/>
      <c r="E189" s="21"/>
      <c r="F189" s="22"/>
      <c r="G189" s="20"/>
      <c r="H189" s="661"/>
    </row>
    <row r="190" spans="3:8" ht="18">
      <c r="C190" s="20"/>
      <c r="D190" s="20"/>
      <c r="E190" s="21"/>
      <c r="F190" s="22"/>
      <c r="G190" s="20"/>
      <c r="H190" s="661"/>
    </row>
    <row r="191" spans="3:8" ht="18">
      <c r="C191" s="20"/>
      <c r="D191" s="20"/>
      <c r="E191" s="21"/>
      <c r="F191" s="22"/>
      <c r="G191" s="20"/>
      <c r="H191" s="661"/>
    </row>
    <row r="192" spans="3:8" ht="18">
      <c r="C192" s="20"/>
      <c r="D192" s="20"/>
      <c r="E192" s="21"/>
      <c r="F192" s="22"/>
      <c r="G192" s="20"/>
      <c r="H192" s="661"/>
    </row>
    <row r="193" spans="3:8" ht="18">
      <c r="C193" s="20"/>
      <c r="D193" s="20"/>
      <c r="E193" s="21"/>
      <c r="F193" s="22"/>
      <c r="G193" s="20"/>
      <c r="H193" s="661"/>
    </row>
    <row r="194" spans="3:8" ht="18">
      <c r="C194" s="20"/>
      <c r="D194" s="20"/>
      <c r="E194" s="21"/>
      <c r="F194" s="22"/>
      <c r="G194" s="20"/>
      <c r="H194" s="661"/>
    </row>
    <row r="195" spans="3:8" ht="18">
      <c r="C195" s="20"/>
      <c r="D195" s="20"/>
      <c r="E195" s="21"/>
      <c r="F195" s="22"/>
      <c r="G195" s="20"/>
      <c r="H195" s="661"/>
    </row>
    <row r="196" spans="3:8" ht="18">
      <c r="C196" s="20"/>
      <c r="D196" s="20"/>
      <c r="E196" s="21"/>
      <c r="F196" s="22"/>
      <c r="G196" s="20"/>
      <c r="H196" s="661"/>
    </row>
  </sheetData>
  <sheetProtection/>
  <mergeCells count="9">
    <mergeCell ref="A160:G160"/>
    <mergeCell ref="A8:H8"/>
    <mergeCell ref="A1:I1"/>
    <mergeCell ref="A2:I2"/>
    <mergeCell ref="A3:I3"/>
    <mergeCell ref="A4:I4"/>
    <mergeCell ref="A5:I5"/>
    <mergeCell ref="A7:G7"/>
    <mergeCell ref="A6:I6"/>
  </mergeCells>
  <printOptions/>
  <pageMargins left="0.7086614173228347" right="0.1968503937007874" top="0.3937007874015748" bottom="0.31496062992125984" header="0.31496062992125984" footer="0.2362204724409449"/>
  <pageSetup blackAndWhite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8"/>
  <sheetViews>
    <sheetView view="pageBreakPreview" zoomScaleNormal="90" zoomScaleSheetLayoutView="100" workbookViewId="0" topLeftCell="A10">
      <selection activeCell="G117" sqref="G117"/>
    </sheetView>
  </sheetViews>
  <sheetFormatPr defaultColWidth="9.140625" defaultRowHeight="15"/>
  <cols>
    <col min="1" max="1" width="59.57421875" style="0" customWidth="1"/>
    <col min="2" max="2" width="5.421875" style="0" customWidth="1"/>
    <col min="3" max="3" width="3.140625" style="0" customWidth="1"/>
    <col min="4" max="4" width="7.00390625" style="0" customWidth="1"/>
    <col min="5" max="5" width="6.421875" style="0" customWidth="1"/>
    <col min="6" max="6" width="12.28125" style="568" customWidth="1"/>
    <col min="7" max="7" width="11.7109375" style="0" customWidth="1"/>
    <col min="8" max="8" width="12.00390625" style="0" customWidth="1"/>
  </cols>
  <sheetData>
    <row r="1" spans="1:7" ht="15">
      <c r="A1" s="470"/>
      <c r="B1" s="886" t="s">
        <v>628</v>
      </c>
      <c r="C1" s="886"/>
      <c r="D1" s="886"/>
      <c r="E1" s="886"/>
      <c r="F1" s="886"/>
      <c r="G1" s="886"/>
    </row>
    <row r="2" spans="1:7" ht="18" customHeight="1">
      <c r="A2" s="892" t="s">
        <v>356</v>
      </c>
      <c r="B2" s="892"/>
      <c r="C2" s="892"/>
      <c r="D2" s="892"/>
      <c r="E2" s="892"/>
      <c r="F2" s="892"/>
      <c r="G2" s="892"/>
    </row>
    <row r="3" spans="1:7" ht="15" customHeight="1" hidden="1">
      <c r="A3" s="892" t="s">
        <v>203</v>
      </c>
      <c r="B3" s="892"/>
      <c r="C3" s="892"/>
      <c r="D3" s="892"/>
      <c r="E3" s="892"/>
      <c r="F3" s="892"/>
      <c r="G3" s="892"/>
    </row>
    <row r="4" spans="1:7" ht="15" customHeight="1">
      <c r="A4" s="892" t="s">
        <v>622</v>
      </c>
      <c r="B4" s="892"/>
      <c r="C4" s="892"/>
      <c r="D4" s="892"/>
      <c r="E4" s="892"/>
      <c r="F4" s="892"/>
      <c r="G4" s="892"/>
    </row>
    <row r="5" spans="1:9" ht="15.75" customHeight="1">
      <c r="A5" s="887" t="s">
        <v>357</v>
      </c>
      <c r="B5" s="887"/>
      <c r="C5" s="887"/>
      <c r="D5" s="887"/>
      <c r="E5" s="887"/>
      <c r="F5" s="887"/>
      <c r="G5" s="887"/>
      <c r="H5" s="592"/>
      <c r="I5" s="592"/>
    </row>
    <row r="6" spans="1:9" ht="14.25" customHeight="1">
      <c r="A6" s="887" t="s">
        <v>623</v>
      </c>
      <c r="B6" s="887"/>
      <c r="C6" s="887"/>
      <c r="D6" s="887"/>
      <c r="E6" s="887"/>
      <c r="F6" s="887"/>
      <c r="G6" s="887"/>
      <c r="H6" s="591"/>
      <c r="I6" s="591"/>
    </row>
    <row r="7" spans="1:7" ht="15">
      <c r="A7" s="886"/>
      <c r="B7" s="886"/>
      <c r="C7" s="886"/>
      <c r="D7" s="886"/>
      <c r="E7" s="886"/>
      <c r="F7" s="886"/>
      <c r="G7" s="886"/>
    </row>
    <row r="8" spans="1:6" ht="15">
      <c r="A8" s="285"/>
      <c r="B8" s="286"/>
      <c r="C8" s="286"/>
      <c r="D8" s="286"/>
      <c r="E8" s="286"/>
      <c r="F8" s="567"/>
    </row>
    <row r="9" spans="1:9" ht="34.5" customHeight="1">
      <c r="A9" s="888" t="s">
        <v>358</v>
      </c>
      <c r="B9" s="900"/>
      <c r="C9" s="900"/>
      <c r="D9" s="900"/>
      <c r="E9" s="900"/>
      <c r="F9" s="900"/>
      <c r="G9" s="900"/>
      <c r="I9" s="284"/>
    </row>
    <row r="10" spans="1:7" ht="15.75" customHeight="1">
      <c r="A10" s="888" t="s">
        <v>438</v>
      </c>
      <c r="B10" s="888"/>
      <c r="C10" s="888"/>
      <c r="D10" s="888"/>
      <c r="E10" s="888"/>
      <c r="F10" s="888"/>
      <c r="G10" s="888"/>
    </row>
    <row r="11" spans="1:7" ht="30" customHeight="1">
      <c r="A11" s="888" t="s">
        <v>624</v>
      </c>
      <c r="B11" s="888"/>
      <c r="C11" s="888"/>
      <c r="D11" s="888"/>
      <c r="E11" s="888"/>
      <c r="F11" s="888"/>
      <c r="G11" s="888"/>
    </row>
    <row r="12" spans="1:7" ht="15">
      <c r="A12" s="901"/>
      <c r="B12" s="901"/>
      <c r="C12" s="901"/>
      <c r="D12" s="901"/>
      <c r="E12" s="901"/>
      <c r="F12" s="901"/>
      <c r="G12" s="901"/>
    </row>
    <row r="13" spans="2:8" ht="15">
      <c r="B13" s="582"/>
      <c r="C13" s="582"/>
      <c r="D13" s="582"/>
      <c r="E13" s="582"/>
      <c r="H13" s="568" t="s">
        <v>207</v>
      </c>
    </row>
    <row r="14" spans="1:8" ht="35.25" customHeight="1">
      <c r="A14" s="295" t="s">
        <v>104</v>
      </c>
      <c r="B14" s="889" t="s">
        <v>103</v>
      </c>
      <c r="C14" s="890"/>
      <c r="D14" s="891"/>
      <c r="E14" s="295" t="s">
        <v>64</v>
      </c>
      <c r="F14" s="856" t="s">
        <v>517</v>
      </c>
      <c r="G14" s="856" t="s">
        <v>602</v>
      </c>
      <c r="H14" s="856" t="s">
        <v>610</v>
      </c>
    </row>
    <row r="15" spans="1:8" ht="15">
      <c r="A15" s="562" t="s">
        <v>233</v>
      </c>
      <c r="B15" s="563"/>
      <c r="C15" s="564"/>
      <c r="D15" s="565"/>
      <c r="E15" s="566"/>
      <c r="F15" s="570">
        <f>F16+F38+F55+F60+F82+F86+F95+F100+F112+F67+F72+F91+F108+F77+F33</f>
        <v>6125254</v>
      </c>
      <c r="G15" s="570">
        <f>G16+G38+G55+G60+G82+G86+G95+G100+G112+G67+G72+G91+G108+G77+G33+G118</f>
        <v>4673578</v>
      </c>
      <c r="H15" s="570">
        <f>H16+H38+H55+H60+H82+H86+H95+H100+H112+H67+H72+H91+H108+H77+H33+H118</f>
        <v>4647072</v>
      </c>
    </row>
    <row r="16" spans="1:8" ht="66" customHeight="1">
      <c r="A16" s="297" t="s">
        <v>372</v>
      </c>
      <c r="B16" s="298" t="s">
        <v>105</v>
      </c>
      <c r="C16" s="299" t="s">
        <v>234</v>
      </c>
      <c r="D16" s="300" t="s">
        <v>235</v>
      </c>
      <c r="E16" s="301"/>
      <c r="F16" s="553">
        <f>SUM(F17+F25)</f>
        <v>35883</v>
      </c>
      <c r="G16" s="553">
        <f>SUM(G17+G25)</f>
        <v>0</v>
      </c>
      <c r="H16" s="553">
        <f>SUM(H17+H25)</f>
        <v>0</v>
      </c>
    </row>
    <row r="17" spans="1:8" ht="80.25" customHeight="1" hidden="1">
      <c r="A17" s="302" t="s">
        <v>373</v>
      </c>
      <c r="B17" s="303" t="s">
        <v>106</v>
      </c>
      <c r="C17" s="304" t="s">
        <v>234</v>
      </c>
      <c r="D17" s="305" t="s">
        <v>235</v>
      </c>
      <c r="E17" s="306"/>
      <c r="F17" s="574">
        <f>SUM(F18)</f>
        <v>0</v>
      </c>
      <c r="G17" s="574">
        <f>SUM(G18)</f>
        <v>0</v>
      </c>
      <c r="H17" s="574">
        <f>SUM(H18)</f>
        <v>0</v>
      </c>
    </row>
    <row r="18" spans="1:8" ht="30.75" hidden="1">
      <c r="A18" s="307" t="s">
        <v>220</v>
      </c>
      <c r="B18" s="308" t="s">
        <v>106</v>
      </c>
      <c r="C18" s="309" t="s">
        <v>68</v>
      </c>
      <c r="D18" s="310" t="s">
        <v>235</v>
      </c>
      <c r="E18" s="311"/>
      <c r="F18" s="556">
        <f>F19+F21+F23</f>
        <v>0</v>
      </c>
      <c r="G18" s="556">
        <f>G19+G21+G23</f>
        <v>0</v>
      </c>
      <c r="H18" s="556">
        <f>H19+H21+H23</f>
        <v>0</v>
      </c>
    </row>
    <row r="19" spans="1:8" ht="46.5" hidden="1">
      <c r="A19" s="394" t="s">
        <v>332</v>
      </c>
      <c r="B19" s="312" t="s">
        <v>106</v>
      </c>
      <c r="C19" s="395" t="s">
        <v>236</v>
      </c>
      <c r="D19" s="313" t="s">
        <v>336</v>
      </c>
      <c r="E19" s="314"/>
      <c r="F19" s="571">
        <f>SUM(F20:F20)</f>
        <v>0</v>
      </c>
      <c r="G19" s="571">
        <f>SUM(G20:G20)</f>
        <v>0</v>
      </c>
      <c r="H19" s="571">
        <f>SUM(H20:H20)</f>
        <v>0</v>
      </c>
    </row>
    <row r="20" spans="1:8" ht="63" customHeight="1" hidden="1">
      <c r="A20" s="33" t="s">
        <v>75</v>
      </c>
      <c r="B20" s="268" t="s">
        <v>106</v>
      </c>
      <c r="C20" s="269" t="s">
        <v>236</v>
      </c>
      <c r="D20" s="270" t="s">
        <v>336</v>
      </c>
      <c r="E20" s="271" t="s">
        <v>70</v>
      </c>
      <c r="F20" s="200"/>
      <c r="G20" s="200"/>
      <c r="H20" s="200"/>
    </row>
    <row r="21" spans="1:8" ht="64.5" customHeight="1" hidden="1">
      <c r="A21" s="207" t="s">
        <v>382</v>
      </c>
      <c r="B21" s="315" t="s">
        <v>106</v>
      </c>
      <c r="C21" s="316" t="s">
        <v>68</v>
      </c>
      <c r="D21" s="313" t="s">
        <v>337</v>
      </c>
      <c r="E21" s="317"/>
      <c r="F21" s="396">
        <f>SUM(F22)</f>
        <v>0</v>
      </c>
      <c r="G21" s="396">
        <f>SUM(G22)</f>
        <v>0</v>
      </c>
      <c r="H21" s="396">
        <f>SUM(H22)</f>
        <v>0</v>
      </c>
    </row>
    <row r="22" spans="1:8" ht="66" customHeight="1" hidden="1">
      <c r="A22" s="216" t="s">
        <v>75</v>
      </c>
      <c r="B22" s="272" t="s">
        <v>106</v>
      </c>
      <c r="C22" s="273" t="s">
        <v>68</v>
      </c>
      <c r="D22" s="270" t="s">
        <v>337</v>
      </c>
      <c r="E22" s="271" t="s">
        <v>70</v>
      </c>
      <c r="F22" s="201"/>
      <c r="G22" s="201"/>
      <c r="H22" s="201"/>
    </row>
    <row r="23" spans="1:8" ht="33" customHeight="1" hidden="1">
      <c r="A23" s="394" t="s">
        <v>107</v>
      </c>
      <c r="B23" s="457" t="s">
        <v>106</v>
      </c>
      <c r="C23" s="458" t="s">
        <v>68</v>
      </c>
      <c r="D23" s="459" t="s">
        <v>237</v>
      </c>
      <c r="E23" s="460"/>
      <c r="F23" s="572">
        <f>F24</f>
        <v>0</v>
      </c>
      <c r="G23" s="572">
        <f>G24</f>
        <v>0</v>
      </c>
      <c r="H23" s="572">
        <f>H24</f>
        <v>0</v>
      </c>
    </row>
    <row r="24" spans="1:8" ht="33.75" customHeight="1" hidden="1">
      <c r="A24" s="33" t="s">
        <v>272</v>
      </c>
      <c r="B24" s="272" t="s">
        <v>106</v>
      </c>
      <c r="C24" s="273" t="s">
        <v>68</v>
      </c>
      <c r="D24" s="270" t="s">
        <v>237</v>
      </c>
      <c r="E24" s="271" t="s">
        <v>77</v>
      </c>
      <c r="F24" s="201"/>
      <c r="G24" s="201"/>
      <c r="H24" s="201"/>
    </row>
    <row r="25" spans="1:8" ht="66.75" customHeight="1">
      <c r="A25" s="318" t="s">
        <v>362</v>
      </c>
      <c r="B25" s="354" t="s">
        <v>238</v>
      </c>
      <c r="C25" s="319" t="s">
        <v>234</v>
      </c>
      <c r="D25" s="320" t="s">
        <v>235</v>
      </c>
      <c r="E25" s="321"/>
      <c r="F25" s="573">
        <f>SUM(F26)</f>
        <v>35883</v>
      </c>
      <c r="G25" s="573">
        <f>SUM(G26)</f>
        <v>0</v>
      </c>
      <c r="H25" s="573">
        <f>SUM(H26)</f>
        <v>0</v>
      </c>
    </row>
    <row r="26" spans="1:8" ht="31.5" customHeight="1">
      <c r="A26" s="560" t="s">
        <v>280</v>
      </c>
      <c r="B26" s="897" t="s">
        <v>281</v>
      </c>
      <c r="C26" s="898"/>
      <c r="D26" s="899"/>
      <c r="E26" s="561"/>
      <c r="F26" s="554">
        <f>SUM(F27+F29+F31)</f>
        <v>35883</v>
      </c>
      <c r="G26" s="554">
        <f>SUM(G27+G29+G31)</f>
        <v>0</v>
      </c>
      <c r="H26" s="554">
        <f>SUM(H27+H29+H31)</f>
        <v>0</v>
      </c>
    </row>
    <row r="27" spans="1:8" ht="30.75">
      <c r="A27" s="364" t="s">
        <v>379</v>
      </c>
      <c r="B27" s="341" t="s">
        <v>239</v>
      </c>
      <c r="C27" s="341" t="s">
        <v>69</v>
      </c>
      <c r="D27" s="328" t="s">
        <v>380</v>
      </c>
      <c r="E27" s="345"/>
      <c r="F27" s="571">
        <f>SUM(F28)</f>
        <v>30000</v>
      </c>
      <c r="G27" s="571">
        <f>SUM(G28)</f>
        <v>0</v>
      </c>
      <c r="H27" s="571">
        <f>SUM(H28)</f>
        <v>0</v>
      </c>
    </row>
    <row r="28" spans="1:8" ht="30.75">
      <c r="A28" s="675" t="s">
        <v>76</v>
      </c>
      <c r="B28" s="272" t="s">
        <v>239</v>
      </c>
      <c r="C28" s="273" t="s">
        <v>69</v>
      </c>
      <c r="D28" s="270" t="s">
        <v>380</v>
      </c>
      <c r="E28" s="278" t="s">
        <v>77</v>
      </c>
      <c r="F28" s="557">
        <v>30000</v>
      </c>
      <c r="G28" s="557">
        <v>0</v>
      </c>
      <c r="H28" s="557">
        <v>0</v>
      </c>
    </row>
    <row r="29" spans="1:8" ht="34.5" customHeight="1">
      <c r="A29" s="461" t="s">
        <v>229</v>
      </c>
      <c r="B29" s="467" t="s">
        <v>239</v>
      </c>
      <c r="C29" s="458" t="s">
        <v>69</v>
      </c>
      <c r="D29" s="459" t="s">
        <v>240</v>
      </c>
      <c r="E29" s="462"/>
      <c r="F29" s="572">
        <f>F30</f>
        <v>5883</v>
      </c>
      <c r="G29" s="572">
        <f>G30</f>
        <v>0</v>
      </c>
      <c r="H29" s="572">
        <f>H30</f>
        <v>0</v>
      </c>
    </row>
    <row r="30" spans="1:8" ht="66" customHeight="1">
      <c r="A30" s="33" t="s">
        <v>75</v>
      </c>
      <c r="B30" s="268" t="s">
        <v>239</v>
      </c>
      <c r="C30" s="273" t="s">
        <v>69</v>
      </c>
      <c r="D30" s="270" t="s">
        <v>240</v>
      </c>
      <c r="E30" s="271" t="s">
        <v>70</v>
      </c>
      <c r="F30" s="557">
        <v>5883</v>
      </c>
      <c r="G30" s="557">
        <v>0</v>
      </c>
      <c r="H30" s="557">
        <v>0</v>
      </c>
    </row>
    <row r="31" spans="1:8" ht="15" hidden="1">
      <c r="A31" s="463" t="s">
        <v>409</v>
      </c>
      <c r="B31" s="457" t="s">
        <v>239</v>
      </c>
      <c r="C31" s="458" t="s">
        <v>408</v>
      </c>
      <c r="D31" s="459"/>
      <c r="E31" s="382"/>
      <c r="F31" s="572">
        <f>F32</f>
        <v>0</v>
      </c>
      <c r="G31" s="572">
        <f>G32</f>
        <v>0</v>
      </c>
      <c r="H31" s="572">
        <f>H32</f>
        <v>0</v>
      </c>
    </row>
    <row r="32" spans="1:8" ht="30.75" hidden="1">
      <c r="A32" s="675" t="s">
        <v>76</v>
      </c>
      <c r="B32" s="272" t="s">
        <v>239</v>
      </c>
      <c r="C32" s="273" t="s">
        <v>408</v>
      </c>
      <c r="D32" s="270"/>
      <c r="E32" s="278" t="s">
        <v>77</v>
      </c>
      <c r="F32" s="557"/>
      <c r="G32" s="557"/>
      <c r="H32" s="557"/>
    </row>
    <row r="33" spans="1:8" ht="93" hidden="1">
      <c r="A33" s="397" t="s">
        <v>374</v>
      </c>
      <c r="B33" s="337" t="s">
        <v>194</v>
      </c>
      <c r="C33" s="338" t="s">
        <v>234</v>
      </c>
      <c r="D33" s="339" t="s">
        <v>235</v>
      </c>
      <c r="E33" s="398"/>
      <c r="F33" s="553">
        <f>SUM(F34)</f>
        <v>0</v>
      </c>
      <c r="G33" s="553">
        <f aca="true" t="shared" si="0" ref="G33:H36">SUM(G34)</f>
        <v>0</v>
      </c>
      <c r="H33" s="553">
        <f t="shared" si="0"/>
        <v>0</v>
      </c>
    </row>
    <row r="34" spans="1:8" ht="156" hidden="1">
      <c r="A34" s="399" t="s">
        <v>369</v>
      </c>
      <c r="B34" s="330" t="s">
        <v>195</v>
      </c>
      <c r="C34" s="331" t="s">
        <v>234</v>
      </c>
      <c r="D34" s="332" t="s">
        <v>235</v>
      </c>
      <c r="E34" s="343"/>
      <c r="F34" s="574">
        <f>SUM(F35)</f>
        <v>0</v>
      </c>
      <c r="G34" s="574">
        <f t="shared" si="0"/>
        <v>0</v>
      </c>
      <c r="H34" s="574">
        <f t="shared" si="0"/>
        <v>0</v>
      </c>
    </row>
    <row r="35" spans="1:8" ht="78" hidden="1">
      <c r="A35" s="512" t="s">
        <v>355</v>
      </c>
      <c r="B35" s="335" t="s">
        <v>195</v>
      </c>
      <c r="C35" s="336" t="s">
        <v>68</v>
      </c>
      <c r="D35" s="334" t="s">
        <v>235</v>
      </c>
      <c r="E35" s="344"/>
      <c r="F35" s="556">
        <f>SUM(F36)</f>
        <v>0</v>
      </c>
      <c r="G35" s="556">
        <f t="shared" si="0"/>
        <v>0</v>
      </c>
      <c r="H35" s="556">
        <f t="shared" si="0"/>
        <v>0</v>
      </c>
    </row>
    <row r="36" spans="1:8" ht="30.75" hidden="1">
      <c r="A36" s="579" t="s">
        <v>329</v>
      </c>
      <c r="B36" s="340" t="s">
        <v>195</v>
      </c>
      <c r="C36" s="341" t="s">
        <v>68</v>
      </c>
      <c r="D36" s="328" t="s">
        <v>376</v>
      </c>
      <c r="E36" s="345"/>
      <c r="F36" s="580">
        <f>SUM(F37)</f>
        <v>0</v>
      </c>
      <c r="G36" s="580">
        <f t="shared" si="0"/>
        <v>0</v>
      </c>
      <c r="H36" s="580">
        <f t="shared" si="0"/>
        <v>0</v>
      </c>
    </row>
    <row r="37" spans="1:8" ht="30.75" hidden="1">
      <c r="A37" s="33" t="s">
        <v>272</v>
      </c>
      <c r="B37" s="276" t="s">
        <v>195</v>
      </c>
      <c r="C37" s="277" t="s">
        <v>68</v>
      </c>
      <c r="D37" s="275" t="s">
        <v>376</v>
      </c>
      <c r="E37" s="278" t="s">
        <v>77</v>
      </c>
      <c r="F37" s="557"/>
      <c r="G37" s="557"/>
      <c r="H37" s="557"/>
    </row>
    <row r="38" spans="1:8" ht="96" customHeight="1">
      <c r="A38" s="219" t="s">
        <v>363</v>
      </c>
      <c r="B38" s="346" t="s">
        <v>109</v>
      </c>
      <c r="C38" s="299" t="s">
        <v>234</v>
      </c>
      <c r="D38" s="300" t="s">
        <v>235</v>
      </c>
      <c r="E38" s="347"/>
      <c r="F38" s="553">
        <f>F39+F47</f>
        <v>268612</v>
      </c>
      <c r="G38" s="553">
        <f>G39+G47</f>
        <v>10000</v>
      </c>
      <c r="H38" s="553">
        <f>H39+H47</f>
        <v>10000</v>
      </c>
    </row>
    <row r="39" spans="1:8" ht="126" customHeight="1">
      <c r="A39" s="318" t="s">
        <v>364</v>
      </c>
      <c r="B39" s="330" t="s">
        <v>110</v>
      </c>
      <c r="C39" s="331" t="s">
        <v>234</v>
      </c>
      <c r="D39" s="332" t="s">
        <v>235</v>
      </c>
      <c r="E39" s="348"/>
      <c r="F39" s="573">
        <f>F40</f>
        <v>125883</v>
      </c>
      <c r="G39" s="573">
        <f>G40</f>
        <v>10000</v>
      </c>
      <c r="H39" s="573">
        <f>H40</f>
        <v>10000</v>
      </c>
    </row>
    <row r="40" spans="1:8" ht="48" customHeight="1">
      <c r="A40" s="322" t="s">
        <v>370</v>
      </c>
      <c r="B40" s="335" t="s">
        <v>110</v>
      </c>
      <c r="C40" s="336" t="s">
        <v>68</v>
      </c>
      <c r="D40" s="334" t="s">
        <v>235</v>
      </c>
      <c r="E40" s="349"/>
      <c r="F40" s="554">
        <f>F41+F45+F43</f>
        <v>125883</v>
      </c>
      <c r="G40" s="554">
        <f>G41+G45+G43</f>
        <v>10000</v>
      </c>
      <c r="H40" s="554">
        <f>H41+H45+H43</f>
        <v>10000</v>
      </c>
    </row>
    <row r="41" spans="1:8" ht="34.5" customHeight="1">
      <c r="A41" s="350" t="s">
        <v>217</v>
      </c>
      <c r="B41" s="340" t="s">
        <v>110</v>
      </c>
      <c r="C41" s="341" t="s">
        <v>68</v>
      </c>
      <c r="D41" s="328" t="s">
        <v>246</v>
      </c>
      <c r="E41" s="351"/>
      <c r="F41" s="571">
        <f>F42</f>
        <v>40000</v>
      </c>
      <c r="G41" s="571">
        <f>G42</f>
        <v>0</v>
      </c>
      <c r="H41" s="571">
        <f>H42</f>
        <v>0</v>
      </c>
    </row>
    <row r="42" spans="1:8" ht="36" customHeight="1">
      <c r="A42" s="33" t="s">
        <v>272</v>
      </c>
      <c r="B42" s="276" t="s">
        <v>110</v>
      </c>
      <c r="C42" s="277" t="s">
        <v>68</v>
      </c>
      <c r="D42" s="275" t="s">
        <v>246</v>
      </c>
      <c r="E42" s="279" t="s">
        <v>77</v>
      </c>
      <c r="F42" s="557">
        <v>40000</v>
      </c>
      <c r="G42" s="557">
        <v>0</v>
      </c>
      <c r="H42" s="557">
        <v>0</v>
      </c>
    </row>
    <row r="43" spans="1:8" ht="32.25" customHeight="1">
      <c r="A43" s="352" t="s">
        <v>229</v>
      </c>
      <c r="B43" s="378" t="s">
        <v>247</v>
      </c>
      <c r="C43" s="379" t="s">
        <v>68</v>
      </c>
      <c r="D43" s="380" t="s">
        <v>240</v>
      </c>
      <c r="E43" s="464"/>
      <c r="F43" s="572">
        <f>F44</f>
        <v>5883</v>
      </c>
      <c r="G43" s="572">
        <f>G44</f>
        <v>0</v>
      </c>
      <c r="H43" s="572">
        <f>H44</f>
        <v>0</v>
      </c>
    </row>
    <row r="44" spans="1:8" ht="66" customHeight="1">
      <c r="A44" s="202" t="s">
        <v>75</v>
      </c>
      <c r="B44" s="276" t="s">
        <v>110</v>
      </c>
      <c r="C44" s="277" t="s">
        <v>68</v>
      </c>
      <c r="D44" s="275" t="s">
        <v>240</v>
      </c>
      <c r="E44" s="279" t="s">
        <v>77</v>
      </c>
      <c r="F44" s="557">
        <v>5883</v>
      </c>
      <c r="G44" s="557">
        <v>0</v>
      </c>
      <c r="H44" s="557">
        <v>0</v>
      </c>
    </row>
    <row r="45" spans="1:8" ht="18.75" customHeight="1">
      <c r="A45" s="352" t="s">
        <v>111</v>
      </c>
      <c r="B45" s="340" t="s">
        <v>110</v>
      </c>
      <c r="C45" s="341" t="s">
        <v>68</v>
      </c>
      <c r="D45" s="328" t="s">
        <v>338</v>
      </c>
      <c r="E45" s="351"/>
      <c r="F45" s="571">
        <f>F46</f>
        <v>80000</v>
      </c>
      <c r="G45" s="571">
        <f>G46</f>
        <v>10000</v>
      </c>
      <c r="H45" s="571">
        <f>H46</f>
        <v>10000</v>
      </c>
    </row>
    <row r="46" spans="1:8" ht="32.25" customHeight="1">
      <c r="A46" s="33" t="s">
        <v>272</v>
      </c>
      <c r="B46" s="276" t="s">
        <v>110</v>
      </c>
      <c r="C46" s="277" t="s">
        <v>68</v>
      </c>
      <c r="D46" s="275" t="s">
        <v>338</v>
      </c>
      <c r="E46" s="279" t="s">
        <v>77</v>
      </c>
      <c r="F46" s="557">
        <v>80000</v>
      </c>
      <c r="G46" s="557">
        <v>10000</v>
      </c>
      <c r="H46" s="557">
        <v>10000</v>
      </c>
    </row>
    <row r="47" spans="1:8" ht="141.75" customHeight="1">
      <c r="A47" s="329" t="s">
        <v>366</v>
      </c>
      <c r="B47" s="883" t="s">
        <v>319</v>
      </c>
      <c r="C47" s="884"/>
      <c r="D47" s="885"/>
      <c r="E47" s="348"/>
      <c r="F47" s="574">
        <f>SUM(F48)</f>
        <v>142729</v>
      </c>
      <c r="G47" s="574">
        <f>SUM(G48)</f>
        <v>0</v>
      </c>
      <c r="H47" s="574">
        <f>SUM(H48)</f>
        <v>0</v>
      </c>
    </row>
    <row r="48" spans="1:8" ht="51" customHeight="1">
      <c r="A48" s="322" t="s">
        <v>352</v>
      </c>
      <c r="B48" s="894" t="s">
        <v>320</v>
      </c>
      <c r="C48" s="895"/>
      <c r="D48" s="896"/>
      <c r="E48" s="349"/>
      <c r="F48" s="556">
        <f>SUM(F49+F51+F53)</f>
        <v>142729</v>
      </c>
      <c r="G48" s="556">
        <f>SUM(G49+G51+G53)</f>
        <v>0</v>
      </c>
      <c r="H48" s="556">
        <f>SUM(H49+H51+H53)</f>
        <v>0</v>
      </c>
    </row>
    <row r="49" spans="1:8" ht="46.5" customHeight="1">
      <c r="A49" s="461" t="s">
        <v>490</v>
      </c>
      <c r="B49" s="378" t="s">
        <v>221</v>
      </c>
      <c r="C49" s="379" t="s">
        <v>68</v>
      </c>
      <c r="D49" s="380" t="s">
        <v>339</v>
      </c>
      <c r="E49" s="460"/>
      <c r="F49" s="572">
        <f>SUM(F50)</f>
        <v>91674</v>
      </c>
      <c r="G49" s="572">
        <f>SUM(G50)</f>
        <v>0</v>
      </c>
      <c r="H49" s="572">
        <f>SUM(H50)</f>
        <v>0</v>
      </c>
    </row>
    <row r="50" spans="1:8" ht="34.5" customHeight="1">
      <c r="A50" s="239" t="s">
        <v>272</v>
      </c>
      <c r="B50" s="276" t="s">
        <v>221</v>
      </c>
      <c r="C50" s="277" t="s">
        <v>68</v>
      </c>
      <c r="D50" s="275" t="s">
        <v>339</v>
      </c>
      <c r="E50" s="271" t="s">
        <v>77</v>
      </c>
      <c r="F50" s="557">
        <v>91674</v>
      </c>
      <c r="G50" s="557">
        <v>0</v>
      </c>
      <c r="H50" s="557">
        <v>0</v>
      </c>
    </row>
    <row r="51" spans="1:8" ht="46.5">
      <c r="A51" s="466" t="s">
        <v>491</v>
      </c>
      <c r="B51" s="378" t="s">
        <v>221</v>
      </c>
      <c r="C51" s="379" t="s">
        <v>68</v>
      </c>
      <c r="D51" s="380" t="s">
        <v>340</v>
      </c>
      <c r="E51" s="460"/>
      <c r="F51" s="572">
        <f>F52</f>
        <v>39289</v>
      </c>
      <c r="G51" s="572">
        <f>G52</f>
        <v>0</v>
      </c>
      <c r="H51" s="572">
        <f>H52</f>
        <v>0</v>
      </c>
    </row>
    <row r="52" spans="1:8" ht="34.5" customHeight="1">
      <c r="A52" s="239" t="s">
        <v>272</v>
      </c>
      <c r="B52" s="276" t="s">
        <v>221</v>
      </c>
      <c r="C52" s="277" t="s">
        <v>68</v>
      </c>
      <c r="D52" s="275" t="s">
        <v>340</v>
      </c>
      <c r="E52" s="271" t="s">
        <v>77</v>
      </c>
      <c r="F52" s="557">
        <v>39289</v>
      </c>
      <c r="G52" s="557">
        <v>0</v>
      </c>
      <c r="H52" s="557">
        <v>0</v>
      </c>
    </row>
    <row r="53" spans="1:8" ht="34.5" customHeight="1">
      <c r="A53" s="465" t="s">
        <v>229</v>
      </c>
      <c r="B53" s="902" t="s">
        <v>321</v>
      </c>
      <c r="C53" s="903"/>
      <c r="D53" s="904"/>
      <c r="E53" s="464"/>
      <c r="F53" s="575">
        <f>SUM(F54)</f>
        <v>11766</v>
      </c>
      <c r="G53" s="575">
        <f>SUM(G54)</f>
        <v>0</v>
      </c>
      <c r="H53" s="575">
        <f>SUM(H54)</f>
        <v>0</v>
      </c>
    </row>
    <row r="54" spans="1:8" ht="68.25" customHeight="1">
      <c r="A54" s="33" t="s">
        <v>75</v>
      </c>
      <c r="B54" s="905" t="s">
        <v>321</v>
      </c>
      <c r="C54" s="906"/>
      <c r="D54" s="907"/>
      <c r="E54" s="279" t="s">
        <v>70</v>
      </c>
      <c r="F54" s="557">
        <v>11766</v>
      </c>
      <c r="G54" s="557">
        <v>0</v>
      </c>
      <c r="H54" s="557">
        <v>0</v>
      </c>
    </row>
    <row r="55" spans="1:8" ht="83.25" customHeight="1">
      <c r="A55" s="219" t="s">
        <v>359</v>
      </c>
      <c r="B55" s="337" t="s">
        <v>248</v>
      </c>
      <c r="C55" s="338" t="s">
        <v>234</v>
      </c>
      <c r="D55" s="339" t="s">
        <v>235</v>
      </c>
      <c r="E55" s="342"/>
      <c r="F55" s="553">
        <f>SUM(F56)</f>
        <v>442961</v>
      </c>
      <c r="G55" s="553">
        <f aca="true" t="shared" si="1" ref="G55:H58">SUM(G56)</f>
        <v>219947</v>
      </c>
      <c r="H55" s="553">
        <f t="shared" si="1"/>
        <v>222947</v>
      </c>
    </row>
    <row r="56" spans="1:8" ht="81.75" customHeight="1">
      <c r="A56" s="329" t="s">
        <v>360</v>
      </c>
      <c r="B56" s="330" t="s">
        <v>249</v>
      </c>
      <c r="C56" s="331" t="s">
        <v>234</v>
      </c>
      <c r="D56" s="332" t="s">
        <v>235</v>
      </c>
      <c r="E56" s="343"/>
      <c r="F56" s="573">
        <f>SUM(F57)</f>
        <v>442961</v>
      </c>
      <c r="G56" s="573">
        <f t="shared" si="1"/>
        <v>219947</v>
      </c>
      <c r="H56" s="573">
        <f t="shared" si="1"/>
        <v>222947</v>
      </c>
    </row>
    <row r="57" spans="1:8" ht="69.75" customHeight="1">
      <c r="A57" s="333" t="s">
        <v>227</v>
      </c>
      <c r="B57" s="335" t="s">
        <v>249</v>
      </c>
      <c r="C57" s="336" t="s">
        <v>68</v>
      </c>
      <c r="D57" s="334" t="s">
        <v>235</v>
      </c>
      <c r="E57" s="344"/>
      <c r="F57" s="554">
        <f>SUM(F58)</f>
        <v>442961</v>
      </c>
      <c r="G57" s="554">
        <f t="shared" si="1"/>
        <v>219947</v>
      </c>
      <c r="H57" s="554">
        <f t="shared" si="1"/>
        <v>222947</v>
      </c>
    </row>
    <row r="58" spans="1:8" ht="32.25" customHeight="1">
      <c r="A58" s="381" t="s">
        <v>113</v>
      </c>
      <c r="B58" s="378" t="s">
        <v>249</v>
      </c>
      <c r="C58" s="379" t="s">
        <v>68</v>
      </c>
      <c r="D58" s="380" t="s">
        <v>250</v>
      </c>
      <c r="E58" s="382"/>
      <c r="F58" s="572">
        <f>SUM(F59)</f>
        <v>442961</v>
      </c>
      <c r="G58" s="572">
        <f t="shared" si="1"/>
        <v>219947</v>
      </c>
      <c r="H58" s="572">
        <f t="shared" si="1"/>
        <v>222947</v>
      </c>
    </row>
    <row r="59" spans="1:8" ht="34.5" customHeight="1">
      <c r="A59" s="33" t="s">
        <v>272</v>
      </c>
      <c r="B59" s="276" t="s">
        <v>249</v>
      </c>
      <c r="C59" s="277" t="s">
        <v>68</v>
      </c>
      <c r="D59" s="275" t="s">
        <v>250</v>
      </c>
      <c r="E59" s="278" t="s">
        <v>77</v>
      </c>
      <c r="F59" s="557">
        <v>442961</v>
      </c>
      <c r="G59" s="557">
        <v>219947</v>
      </c>
      <c r="H59" s="557">
        <v>222947</v>
      </c>
    </row>
    <row r="60" spans="1:8" ht="99.75" customHeight="1">
      <c r="A60" s="219" t="s">
        <v>375</v>
      </c>
      <c r="B60" s="346" t="s">
        <v>251</v>
      </c>
      <c r="C60" s="299" t="s">
        <v>234</v>
      </c>
      <c r="D60" s="300" t="s">
        <v>235</v>
      </c>
      <c r="E60" s="353"/>
      <c r="F60" s="576">
        <f>SUM(F61)</f>
        <v>1122209</v>
      </c>
      <c r="G60" s="576">
        <f>SUM(G61)</f>
        <v>0</v>
      </c>
      <c r="H60" s="576">
        <f>SUM(H61)</f>
        <v>0</v>
      </c>
    </row>
    <row r="61" spans="1:8" ht="111" customHeight="1">
      <c r="A61" s="318" t="s">
        <v>368</v>
      </c>
      <c r="B61" s="354" t="s">
        <v>252</v>
      </c>
      <c r="C61" s="319" t="s">
        <v>234</v>
      </c>
      <c r="D61" s="320" t="s">
        <v>235</v>
      </c>
      <c r="E61" s="321"/>
      <c r="F61" s="577">
        <f>+F62</f>
        <v>1122209</v>
      </c>
      <c r="G61" s="577">
        <f>+G62</f>
        <v>0</v>
      </c>
      <c r="H61" s="577">
        <f>+H62</f>
        <v>0</v>
      </c>
    </row>
    <row r="62" spans="1:8" ht="65.25" customHeight="1">
      <c r="A62" s="322" t="s">
        <v>354</v>
      </c>
      <c r="B62" s="323" t="s">
        <v>252</v>
      </c>
      <c r="C62" s="324" t="s">
        <v>68</v>
      </c>
      <c r="D62" s="325" t="s">
        <v>235</v>
      </c>
      <c r="E62" s="326"/>
      <c r="F62" s="288">
        <f>+F65+F63</f>
        <v>1122209</v>
      </c>
      <c r="G62" s="288">
        <f>+G65+G63</f>
        <v>0</v>
      </c>
      <c r="H62" s="288">
        <f>+H65+H63</f>
        <v>0</v>
      </c>
    </row>
    <row r="63" spans="1:8" ht="47.25" customHeight="1">
      <c r="A63" s="449" t="s">
        <v>276</v>
      </c>
      <c r="B63" s="467" t="s">
        <v>252</v>
      </c>
      <c r="C63" s="395" t="s">
        <v>68</v>
      </c>
      <c r="D63" s="459" t="s">
        <v>253</v>
      </c>
      <c r="E63" s="460"/>
      <c r="F63" s="572">
        <f>SUM(F64)</f>
        <v>1116326</v>
      </c>
      <c r="G63" s="572">
        <f>SUM(G64)</f>
        <v>0</v>
      </c>
      <c r="H63" s="572">
        <f>SUM(H64)</f>
        <v>0</v>
      </c>
    </row>
    <row r="64" spans="1:8" ht="38.25" customHeight="1">
      <c r="A64" s="33" t="s">
        <v>272</v>
      </c>
      <c r="B64" s="268" t="s">
        <v>252</v>
      </c>
      <c r="C64" s="269" t="s">
        <v>68</v>
      </c>
      <c r="D64" s="270" t="s">
        <v>253</v>
      </c>
      <c r="E64" s="271" t="s">
        <v>77</v>
      </c>
      <c r="F64" s="557">
        <v>1116326</v>
      </c>
      <c r="G64" s="557">
        <v>0</v>
      </c>
      <c r="H64" s="557">
        <v>0</v>
      </c>
    </row>
    <row r="65" spans="1:8" ht="31.5" customHeight="1">
      <c r="A65" s="468" t="s">
        <v>388</v>
      </c>
      <c r="B65" s="340" t="s">
        <v>252</v>
      </c>
      <c r="C65" s="341" t="s">
        <v>68</v>
      </c>
      <c r="D65" s="328" t="s">
        <v>240</v>
      </c>
      <c r="E65" s="345"/>
      <c r="F65" s="571">
        <f>SUM(F66)</f>
        <v>5883</v>
      </c>
      <c r="G65" s="571">
        <f>SUM(G66)</f>
        <v>0</v>
      </c>
      <c r="H65" s="571">
        <f>SUM(H66)</f>
        <v>0</v>
      </c>
    </row>
    <row r="66" spans="1:8" ht="66" customHeight="1">
      <c r="A66" s="202" t="s">
        <v>75</v>
      </c>
      <c r="B66" s="276" t="s">
        <v>252</v>
      </c>
      <c r="C66" s="277" t="s">
        <v>68</v>
      </c>
      <c r="D66" s="275" t="s">
        <v>240</v>
      </c>
      <c r="E66" s="278" t="s">
        <v>70</v>
      </c>
      <c r="F66" s="557">
        <v>5883</v>
      </c>
      <c r="G66" s="557">
        <v>0</v>
      </c>
      <c r="H66" s="557">
        <v>0</v>
      </c>
    </row>
    <row r="67" spans="1:8" ht="113.25" customHeight="1">
      <c r="A67" s="355" t="s">
        <v>428</v>
      </c>
      <c r="B67" s="298" t="s">
        <v>114</v>
      </c>
      <c r="C67" s="299" t="s">
        <v>234</v>
      </c>
      <c r="D67" s="300" t="s">
        <v>235</v>
      </c>
      <c r="E67" s="347"/>
      <c r="F67" s="553">
        <f>F68</f>
        <v>2500</v>
      </c>
      <c r="G67" s="553">
        <f>G68</f>
        <v>1000</v>
      </c>
      <c r="H67" s="553">
        <f>H68</f>
        <v>1000</v>
      </c>
    </row>
    <row r="68" spans="1:8" ht="160.5" customHeight="1">
      <c r="A68" s="329" t="s">
        <v>427</v>
      </c>
      <c r="B68" s="354" t="s">
        <v>115</v>
      </c>
      <c r="C68" s="319" t="s">
        <v>234</v>
      </c>
      <c r="D68" s="320" t="s">
        <v>235</v>
      </c>
      <c r="E68" s="356"/>
      <c r="F68" s="573">
        <f>SUM(F69)</f>
        <v>2500</v>
      </c>
      <c r="G68" s="573">
        <f>SUM(G69)</f>
        <v>1000</v>
      </c>
      <c r="H68" s="573">
        <f>SUM(H69)</f>
        <v>1000</v>
      </c>
    </row>
    <row r="69" spans="1:8" ht="48.75" customHeight="1">
      <c r="A69" s="333" t="s">
        <v>254</v>
      </c>
      <c r="B69" s="323" t="s">
        <v>115</v>
      </c>
      <c r="C69" s="324" t="s">
        <v>68</v>
      </c>
      <c r="D69" s="325" t="s">
        <v>235</v>
      </c>
      <c r="E69" s="357"/>
      <c r="F69" s="554">
        <f>F71</f>
        <v>2500</v>
      </c>
      <c r="G69" s="554">
        <f>G71</f>
        <v>1000</v>
      </c>
      <c r="H69" s="554">
        <f>H71</f>
        <v>1000</v>
      </c>
    </row>
    <row r="70" spans="1:8" ht="48" customHeight="1">
      <c r="A70" s="394" t="s">
        <v>255</v>
      </c>
      <c r="B70" s="467" t="s">
        <v>115</v>
      </c>
      <c r="C70" s="395" t="s">
        <v>68</v>
      </c>
      <c r="D70" s="459" t="s">
        <v>256</v>
      </c>
      <c r="E70" s="462"/>
      <c r="F70" s="572">
        <f>SUM(F71)</f>
        <v>2500</v>
      </c>
      <c r="G70" s="572">
        <f>SUM(G71)</f>
        <v>1000</v>
      </c>
      <c r="H70" s="572">
        <f>SUM(H71)</f>
        <v>1000</v>
      </c>
    </row>
    <row r="71" spans="1:8" ht="33" customHeight="1">
      <c r="A71" s="643" t="s">
        <v>272</v>
      </c>
      <c r="B71" s="268" t="s">
        <v>115</v>
      </c>
      <c r="C71" s="269" t="s">
        <v>68</v>
      </c>
      <c r="D71" s="270" t="s">
        <v>256</v>
      </c>
      <c r="E71" s="280" t="s">
        <v>77</v>
      </c>
      <c r="F71" s="557">
        <v>2500</v>
      </c>
      <c r="G71" s="557">
        <v>1000</v>
      </c>
      <c r="H71" s="557">
        <v>1000</v>
      </c>
    </row>
    <row r="72" spans="1:8" ht="78">
      <c r="A72" s="414" t="s">
        <v>520</v>
      </c>
      <c r="B72" s="298" t="s">
        <v>257</v>
      </c>
      <c r="C72" s="299" t="s">
        <v>234</v>
      </c>
      <c r="D72" s="300" t="s">
        <v>235</v>
      </c>
      <c r="E72" s="401"/>
      <c r="F72" s="402">
        <f>+F73</f>
        <v>2000</v>
      </c>
      <c r="G72" s="402">
        <f>+G73</f>
        <v>2000</v>
      </c>
      <c r="H72" s="402">
        <f>+H73</f>
        <v>2000</v>
      </c>
    </row>
    <row r="73" spans="1:8" ht="93">
      <c r="A73" s="725" t="s">
        <v>521</v>
      </c>
      <c r="B73" s="354" t="s">
        <v>258</v>
      </c>
      <c r="C73" s="319" t="s">
        <v>234</v>
      </c>
      <c r="D73" s="320" t="s">
        <v>235</v>
      </c>
      <c r="E73" s="356"/>
      <c r="F73" s="403">
        <f>F74</f>
        <v>2000</v>
      </c>
      <c r="G73" s="403">
        <f>G74</f>
        <v>2000</v>
      </c>
      <c r="H73" s="403">
        <f>H74</f>
        <v>2000</v>
      </c>
    </row>
    <row r="74" spans="1:8" ht="46.5">
      <c r="A74" s="726" t="s">
        <v>518</v>
      </c>
      <c r="B74" s="308" t="s">
        <v>258</v>
      </c>
      <c r="C74" s="309" t="s">
        <v>68</v>
      </c>
      <c r="D74" s="310" t="s">
        <v>235</v>
      </c>
      <c r="E74" s="728"/>
      <c r="F74" s="581">
        <f aca="true" t="shared" si="2" ref="F74:H75">SUM(F75)</f>
        <v>2000</v>
      </c>
      <c r="G74" s="581">
        <f t="shared" si="2"/>
        <v>2000</v>
      </c>
      <c r="H74" s="581">
        <f t="shared" si="2"/>
        <v>2000</v>
      </c>
    </row>
    <row r="75" spans="1:8" s="294" customFormat="1" ht="46.5">
      <c r="A75" s="727" t="s">
        <v>259</v>
      </c>
      <c r="B75" s="676" t="s">
        <v>258</v>
      </c>
      <c r="C75" s="677" t="s">
        <v>68</v>
      </c>
      <c r="D75" s="678" t="s">
        <v>523</v>
      </c>
      <c r="E75" s="462"/>
      <c r="F75" s="572">
        <f t="shared" si="2"/>
        <v>2000</v>
      </c>
      <c r="G75" s="572">
        <f t="shared" si="2"/>
        <v>2000</v>
      </c>
      <c r="H75" s="572">
        <f t="shared" si="2"/>
        <v>2000</v>
      </c>
    </row>
    <row r="76" spans="1:8" ht="30.75">
      <c r="A76" s="722" t="s">
        <v>272</v>
      </c>
      <c r="B76" s="268" t="s">
        <v>258</v>
      </c>
      <c r="C76" s="269" t="s">
        <v>68</v>
      </c>
      <c r="D76" s="270" t="s">
        <v>523</v>
      </c>
      <c r="E76" s="280" t="s">
        <v>77</v>
      </c>
      <c r="F76" s="557">
        <v>2000</v>
      </c>
      <c r="G76" s="557">
        <v>2000</v>
      </c>
      <c r="H76" s="557">
        <v>2000</v>
      </c>
    </row>
    <row r="77" spans="1:8" ht="78" hidden="1">
      <c r="A77" s="810" t="s">
        <v>590</v>
      </c>
      <c r="B77" s="811" t="s">
        <v>605</v>
      </c>
      <c r="C77" s="812" t="s">
        <v>234</v>
      </c>
      <c r="D77" s="813" t="s">
        <v>235</v>
      </c>
      <c r="E77" s="401"/>
      <c r="F77" s="724">
        <f>F81</f>
        <v>0</v>
      </c>
      <c r="G77" s="724">
        <f>G81</f>
        <v>0</v>
      </c>
      <c r="H77" s="724">
        <f>H81</f>
        <v>0</v>
      </c>
    </row>
    <row r="78" spans="1:8" ht="93" hidden="1">
      <c r="A78" s="814" t="s">
        <v>591</v>
      </c>
      <c r="B78" s="815" t="s">
        <v>260</v>
      </c>
      <c r="C78" s="816" t="s">
        <v>234</v>
      </c>
      <c r="D78" s="817" t="s">
        <v>235</v>
      </c>
      <c r="E78" s="818"/>
      <c r="F78" s="819">
        <f>F81</f>
        <v>0</v>
      </c>
      <c r="G78" s="819">
        <f>G81</f>
        <v>0</v>
      </c>
      <c r="H78" s="819">
        <f>H81</f>
        <v>0</v>
      </c>
    </row>
    <row r="79" spans="1:8" ht="62.25" hidden="1">
      <c r="A79" s="820" t="s">
        <v>592</v>
      </c>
      <c r="B79" s="821" t="s">
        <v>260</v>
      </c>
      <c r="C79" s="822" t="s">
        <v>69</v>
      </c>
      <c r="D79" s="823" t="s">
        <v>235</v>
      </c>
      <c r="E79" s="824"/>
      <c r="F79" s="825">
        <f>F81</f>
        <v>0</v>
      </c>
      <c r="G79" s="825">
        <f>G81</f>
        <v>0</v>
      </c>
      <c r="H79" s="825">
        <f>H81</f>
        <v>0</v>
      </c>
    </row>
    <row r="80" spans="1:8" ht="15" hidden="1">
      <c r="A80" s="826" t="s">
        <v>513</v>
      </c>
      <c r="B80" s="805" t="s">
        <v>260</v>
      </c>
      <c r="C80" s="806" t="s">
        <v>69</v>
      </c>
      <c r="D80" s="807" t="s">
        <v>593</v>
      </c>
      <c r="E80" s="808"/>
      <c r="F80" s="809">
        <f>F81</f>
        <v>0</v>
      </c>
      <c r="G80" s="809">
        <f>G81</f>
        <v>0</v>
      </c>
      <c r="H80" s="809">
        <f>H81</f>
        <v>0</v>
      </c>
    </row>
    <row r="81" spans="1:8" ht="30.75" hidden="1">
      <c r="A81" s="708" t="s">
        <v>272</v>
      </c>
      <c r="B81" s="268" t="s">
        <v>260</v>
      </c>
      <c r="C81" s="269" t="s">
        <v>69</v>
      </c>
      <c r="D81" s="270" t="s">
        <v>593</v>
      </c>
      <c r="E81" s="280" t="s">
        <v>77</v>
      </c>
      <c r="F81" s="557"/>
      <c r="G81" s="557"/>
      <c r="H81" s="557"/>
    </row>
    <row r="82" spans="1:8" ht="30.75">
      <c r="A82" s="469" t="s">
        <v>117</v>
      </c>
      <c r="B82" s="337" t="s">
        <v>261</v>
      </c>
      <c r="C82" s="338" t="s">
        <v>234</v>
      </c>
      <c r="D82" s="339" t="s">
        <v>235</v>
      </c>
      <c r="E82" s="342"/>
      <c r="F82" s="553">
        <f>SUM(F83)</f>
        <v>612140</v>
      </c>
      <c r="G82" s="553">
        <f aca="true" t="shared" si="3" ref="G82:H84">SUM(G83)</f>
        <v>612140</v>
      </c>
      <c r="H82" s="553">
        <f t="shared" si="3"/>
        <v>612140</v>
      </c>
    </row>
    <row r="83" spans="1:8" ht="18.75" customHeight="1">
      <c r="A83" s="329" t="s">
        <v>119</v>
      </c>
      <c r="B83" s="330" t="s">
        <v>118</v>
      </c>
      <c r="C83" s="331" t="s">
        <v>234</v>
      </c>
      <c r="D83" s="332" t="s">
        <v>235</v>
      </c>
      <c r="E83" s="343"/>
      <c r="F83" s="573">
        <f>SUM(F84)</f>
        <v>612140</v>
      </c>
      <c r="G83" s="573">
        <f t="shared" si="3"/>
        <v>612140</v>
      </c>
      <c r="H83" s="573">
        <f t="shared" si="3"/>
        <v>612140</v>
      </c>
    </row>
    <row r="84" spans="1:8" ht="31.5" customHeight="1">
      <c r="A84" s="381" t="s">
        <v>108</v>
      </c>
      <c r="B84" s="378" t="s">
        <v>118</v>
      </c>
      <c r="C84" s="379" t="s">
        <v>234</v>
      </c>
      <c r="D84" s="380" t="s">
        <v>243</v>
      </c>
      <c r="E84" s="382"/>
      <c r="F84" s="572">
        <f>SUM(F85)</f>
        <v>612140</v>
      </c>
      <c r="G84" s="572">
        <f t="shared" si="3"/>
        <v>612140</v>
      </c>
      <c r="H84" s="572">
        <f t="shared" si="3"/>
        <v>612140</v>
      </c>
    </row>
    <row r="85" spans="1:8" ht="64.5" customHeight="1">
      <c r="A85" s="240" t="s">
        <v>75</v>
      </c>
      <c r="B85" s="276" t="s">
        <v>118</v>
      </c>
      <c r="C85" s="277" t="s">
        <v>234</v>
      </c>
      <c r="D85" s="275" t="s">
        <v>243</v>
      </c>
      <c r="E85" s="278" t="s">
        <v>70</v>
      </c>
      <c r="F85" s="614">
        <v>612140</v>
      </c>
      <c r="G85" s="614">
        <v>612140</v>
      </c>
      <c r="H85" s="614">
        <v>612140</v>
      </c>
    </row>
    <row r="86" spans="1:8" ht="33.75" customHeight="1">
      <c r="A86" s="355" t="s">
        <v>121</v>
      </c>
      <c r="B86" s="337" t="s">
        <v>120</v>
      </c>
      <c r="C86" s="338" t="s">
        <v>234</v>
      </c>
      <c r="D86" s="339" t="s">
        <v>235</v>
      </c>
      <c r="E86" s="342"/>
      <c r="F86" s="553">
        <f aca="true" t="shared" si="4" ref="F86:H87">SUM(F87)</f>
        <v>1032693</v>
      </c>
      <c r="G86" s="553">
        <f t="shared" si="4"/>
        <v>1032693</v>
      </c>
      <c r="H86" s="553">
        <f t="shared" si="4"/>
        <v>1032693</v>
      </c>
    </row>
    <row r="87" spans="1:8" ht="30.75">
      <c r="A87" s="329" t="s">
        <v>123</v>
      </c>
      <c r="B87" s="330" t="s">
        <v>122</v>
      </c>
      <c r="C87" s="331" t="s">
        <v>234</v>
      </c>
      <c r="D87" s="332" t="s">
        <v>235</v>
      </c>
      <c r="E87" s="343"/>
      <c r="F87" s="573">
        <f t="shared" si="4"/>
        <v>1032693</v>
      </c>
      <c r="G87" s="573">
        <f t="shared" si="4"/>
        <v>1032693</v>
      </c>
      <c r="H87" s="573">
        <f t="shared" si="4"/>
        <v>1032693</v>
      </c>
    </row>
    <row r="88" spans="1:8" ht="30.75">
      <c r="A88" s="381" t="s">
        <v>108</v>
      </c>
      <c r="B88" s="378" t="s">
        <v>122</v>
      </c>
      <c r="C88" s="379" t="s">
        <v>234</v>
      </c>
      <c r="D88" s="380" t="s">
        <v>243</v>
      </c>
      <c r="E88" s="382"/>
      <c r="F88" s="572">
        <f>SUM(F89:F90)</f>
        <v>1032693</v>
      </c>
      <c r="G88" s="572">
        <f>SUM(G89:G90)</f>
        <v>1032693</v>
      </c>
      <c r="H88" s="572">
        <f>SUM(H89:H90)</f>
        <v>1032693</v>
      </c>
    </row>
    <row r="89" spans="1:8" ht="67.5" customHeight="1">
      <c r="A89" s="240" t="s">
        <v>75</v>
      </c>
      <c r="B89" s="276" t="s">
        <v>122</v>
      </c>
      <c r="C89" s="277" t="s">
        <v>234</v>
      </c>
      <c r="D89" s="275" t="s">
        <v>243</v>
      </c>
      <c r="E89" s="278" t="s">
        <v>70</v>
      </c>
      <c r="F89" s="614">
        <v>977790</v>
      </c>
      <c r="G89" s="614">
        <v>977790</v>
      </c>
      <c r="H89" s="614">
        <v>977790</v>
      </c>
    </row>
    <row r="90" spans="1:8" ht="19.5" customHeight="1">
      <c r="A90" s="240" t="s">
        <v>78</v>
      </c>
      <c r="B90" s="276" t="s">
        <v>122</v>
      </c>
      <c r="C90" s="277" t="s">
        <v>234</v>
      </c>
      <c r="D90" s="275" t="s">
        <v>243</v>
      </c>
      <c r="E90" s="278" t="s">
        <v>79</v>
      </c>
      <c r="F90" s="614">
        <v>54903</v>
      </c>
      <c r="G90" s="614">
        <v>54903</v>
      </c>
      <c r="H90" s="614">
        <v>54903</v>
      </c>
    </row>
    <row r="91" spans="1:8" ht="36.75" customHeight="1">
      <c r="A91" s="355" t="s">
        <v>262</v>
      </c>
      <c r="B91" s="337" t="s">
        <v>263</v>
      </c>
      <c r="C91" s="338" t="s">
        <v>234</v>
      </c>
      <c r="D91" s="339" t="s">
        <v>235</v>
      </c>
      <c r="E91" s="342"/>
      <c r="F91" s="553">
        <f>SUM(F92)</f>
        <v>59998</v>
      </c>
      <c r="G91" s="553">
        <f aca="true" t="shared" si="5" ref="G91:H93">SUM(G92)</f>
        <v>0</v>
      </c>
      <c r="H91" s="553">
        <f t="shared" si="5"/>
        <v>0</v>
      </c>
    </row>
    <row r="92" spans="1:8" ht="30.75">
      <c r="A92" s="329" t="s">
        <v>486</v>
      </c>
      <c r="B92" s="330" t="s">
        <v>487</v>
      </c>
      <c r="C92" s="331" t="s">
        <v>234</v>
      </c>
      <c r="D92" s="332" t="s">
        <v>235</v>
      </c>
      <c r="E92" s="343"/>
      <c r="F92" s="573">
        <f>SUM(F93)</f>
        <v>59998</v>
      </c>
      <c r="G92" s="573">
        <f t="shared" si="5"/>
        <v>0</v>
      </c>
      <c r="H92" s="573">
        <f t="shared" si="5"/>
        <v>0</v>
      </c>
    </row>
    <row r="93" spans="1:8" ht="46.5">
      <c r="A93" s="327" t="s">
        <v>488</v>
      </c>
      <c r="B93" s="340" t="s">
        <v>487</v>
      </c>
      <c r="C93" s="341" t="s">
        <v>234</v>
      </c>
      <c r="D93" s="328" t="s">
        <v>492</v>
      </c>
      <c r="E93" s="345"/>
      <c r="F93" s="571">
        <f>SUM(F94)</f>
        <v>59998</v>
      </c>
      <c r="G93" s="571">
        <f t="shared" si="5"/>
        <v>0</v>
      </c>
      <c r="H93" s="571">
        <f t="shared" si="5"/>
        <v>0</v>
      </c>
    </row>
    <row r="94" spans="1:8" ht="18" customHeight="1">
      <c r="A94" s="240" t="s">
        <v>241</v>
      </c>
      <c r="B94" s="276" t="s">
        <v>487</v>
      </c>
      <c r="C94" s="277" t="s">
        <v>234</v>
      </c>
      <c r="D94" s="275" t="s">
        <v>492</v>
      </c>
      <c r="E94" s="278" t="s">
        <v>242</v>
      </c>
      <c r="F94" s="849">
        <v>59998</v>
      </c>
      <c r="G94" s="849">
        <v>0</v>
      </c>
      <c r="H94" s="849">
        <v>0</v>
      </c>
    </row>
    <row r="95" spans="1:8" ht="35.25" customHeight="1">
      <c r="A95" s="355" t="s">
        <v>125</v>
      </c>
      <c r="B95" s="337" t="s">
        <v>124</v>
      </c>
      <c r="C95" s="338" t="s">
        <v>234</v>
      </c>
      <c r="D95" s="339" t="s">
        <v>235</v>
      </c>
      <c r="E95" s="342"/>
      <c r="F95" s="553">
        <f aca="true" t="shared" si="6" ref="F95:H96">SUM(F96)</f>
        <v>12401</v>
      </c>
      <c r="G95" s="553">
        <f t="shared" si="6"/>
        <v>2401</v>
      </c>
      <c r="H95" s="553">
        <f t="shared" si="6"/>
        <v>2401</v>
      </c>
    </row>
    <row r="96" spans="1:8" ht="33.75" customHeight="1">
      <c r="A96" s="329" t="s">
        <v>353</v>
      </c>
      <c r="B96" s="330" t="s">
        <v>126</v>
      </c>
      <c r="C96" s="331" t="s">
        <v>234</v>
      </c>
      <c r="D96" s="332" t="s">
        <v>235</v>
      </c>
      <c r="E96" s="343"/>
      <c r="F96" s="573">
        <f t="shared" si="6"/>
        <v>12401</v>
      </c>
      <c r="G96" s="573">
        <f t="shared" si="6"/>
        <v>2401</v>
      </c>
      <c r="H96" s="573">
        <f t="shared" si="6"/>
        <v>2401</v>
      </c>
    </row>
    <row r="97" spans="1:8" ht="30.75">
      <c r="A97" s="381" t="s">
        <v>127</v>
      </c>
      <c r="B97" s="378" t="s">
        <v>126</v>
      </c>
      <c r="C97" s="379" t="s">
        <v>234</v>
      </c>
      <c r="D97" s="380" t="s">
        <v>264</v>
      </c>
      <c r="E97" s="382"/>
      <c r="F97" s="572">
        <f>SUM(F98:F99)</f>
        <v>12401</v>
      </c>
      <c r="G97" s="572">
        <f>SUM(G98:G99)</f>
        <v>2401</v>
      </c>
      <c r="H97" s="572">
        <f>SUM(H98:H99)</f>
        <v>2401</v>
      </c>
    </row>
    <row r="98" spans="1:8" ht="30.75" hidden="1">
      <c r="A98" s="33" t="s">
        <v>272</v>
      </c>
      <c r="B98" s="276" t="s">
        <v>126</v>
      </c>
      <c r="C98" s="277" t="s">
        <v>234</v>
      </c>
      <c r="D98" s="275" t="s">
        <v>264</v>
      </c>
      <c r="E98" s="278" t="s">
        <v>77</v>
      </c>
      <c r="F98" s="557"/>
      <c r="G98" s="557"/>
      <c r="H98" s="557"/>
    </row>
    <row r="99" spans="1:8" ht="19.5" customHeight="1">
      <c r="A99" s="240" t="s">
        <v>78</v>
      </c>
      <c r="B99" s="276" t="s">
        <v>126</v>
      </c>
      <c r="C99" s="277" t="s">
        <v>234</v>
      </c>
      <c r="D99" s="275" t="s">
        <v>264</v>
      </c>
      <c r="E99" s="278" t="s">
        <v>79</v>
      </c>
      <c r="F99" s="201">
        <v>12401</v>
      </c>
      <c r="G99" s="201">
        <v>2401</v>
      </c>
      <c r="H99" s="201">
        <v>2401</v>
      </c>
    </row>
    <row r="100" spans="1:8" ht="33.75" customHeight="1">
      <c r="A100" s="358" t="s">
        <v>129</v>
      </c>
      <c r="B100" s="337" t="s">
        <v>128</v>
      </c>
      <c r="C100" s="338" t="s">
        <v>234</v>
      </c>
      <c r="D100" s="339" t="s">
        <v>235</v>
      </c>
      <c r="E100" s="342"/>
      <c r="F100" s="553">
        <f>F101</f>
        <v>333126</v>
      </c>
      <c r="G100" s="553">
        <f>G101</f>
        <v>338305</v>
      </c>
      <c r="H100" s="553">
        <f>H101</f>
        <v>342540</v>
      </c>
    </row>
    <row r="101" spans="1:8" ht="18" customHeight="1">
      <c r="A101" s="359" t="s">
        <v>131</v>
      </c>
      <c r="B101" s="360" t="s">
        <v>130</v>
      </c>
      <c r="C101" s="361" t="s">
        <v>234</v>
      </c>
      <c r="D101" s="362" t="s">
        <v>235</v>
      </c>
      <c r="E101" s="363"/>
      <c r="F101" s="578">
        <f>SUM(F102+F104+F106)</f>
        <v>333126</v>
      </c>
      <c r="G101" s="578">
        <f>SUM(G102+G104+G106)</f>
        <v>338305</v>
      </c>
      <c r="H101" s="578">
        <f>SUM(H102+H104+H106)</f>
        <v>342540</v>
      </c>
    </row>
    <row r="102" spans="1:8" ht="31.5" customHeight="1">
      <c r="A102" s="394" t="s">
        <v>132</v>
      </c>
      <c r="B102" s="378" t="s">
        <v>130</v>
      </c>
      <c r="C102" s="379" t="s">
        <v>234</v>
      </c>
      <c r="D102" s="380" t="s">
        <v>265</v>
      </c>
      <c r="E102" s="382"/>
      <c r="F102" s="572">
        <f>F103</f>
        <v>112126</v>
      </c>
      <c r="G102" s="572">
        <f>G103</f>
        <v>117305</v>
      </c>
      <c r="H102" s="572">
        <f>H103</f>
        <v>121540</v>
      </c>
    </row>
    <row r="103" spans="1:8" ht="66" customHeight="1">
      <c r="A103" s="240" t="s">
        <v>75</v>
      </c>
      <c r="B103" s="276" t="s">
        <v>130</v>
      </c>
      <c r="C103" s="277" t="s">
        <v>234</v>
      </c>
      <c r="D103" s="275" t="s">
        <v>265</v>
      </c>
      <c r="E103" s="278" t="s">
        <v>70</v>
      </c>
      <c r="F103" s="557">
        <v>112126</v>
      </c>
      <c r="G103" s="557">
        <v>117305</v>
      </c>
      <c r="H103" s="557">
        <v>121540</v>
      </c>
    </row>
    <row r="104" spans="1:8" ht="30.75">
      <c r="A104" s="394" t="s">
        <v>196</v>
      </c>
      <c r="B104" s="378" t="s">
        <v>130</v>
      </c>
      <c r="C104" s="379" t="s">
        <v>234</v>
      </c>
      <c r="D104" s="380" t="s">
        <v>266</v>
      </c>
      <c r="E104" s="382"/>
      <c r="F104" s="572">
        <f>SUM(F105)</f>
        <v>5000</v>
      </c>
      <c r="G104" s="572">
        <f>SUM(G105)</f>
        <v>5000</v>
      </c>
      <c r="H104" s="572">
        <f>SUM(H105)</f>
        <v>5000</v>
      </c>
    </row>
    <row r="105" spans="1:8" ht="36.75" customHeight="1">
      <c r="A105" s="33" t="s">
        <v>272</v>
      </c>
      <c r="B105" s="276" t="s">
        <v>130</v>
      </c>
      <c r="C105" s="277" t="s">
        <v>234</v>
      </c>
      <c r="D105" s="275" t="s">
        <v>266</v>
      </c>
      <c r="E105" s="278" t="s">
        <v>77</v>
      </c>
      <c r="F105" s="557">
        <v>5000</v>
      </c>
      <c r="G105" s="557">
        <v>5000</v>
      </c>
      <c r="H105" s="557">
        <v>5000</v>
      </c>
    </row>
    <row r="106" spans="1:8" ht="30.75">
      <c r="A106" s="679" t="s">
        <v>100</v>
      </c>
      <c r="B106" s="340" t="s">
        <v>130</v>
      </c>
      <c r="C106" s="341" t="s">
        <v>234</v>
      </c>
      <c r="D106" s="328" t="s">
        <v>384</v>
      </c>
      <c r="E106" s="345"/>
      <c r="F106" s="571">
        <f>F107</f>
        <v>216000</v>
      </c>
      <c r="G106" s="571">
        <f>G107</f>
        <v>216000</v>
      </c>
      <c r="H106" s="571">
        <f>H107</f>
        <v>216000</v>
      </c>
    </row>
    <row r="107" spans="1:8" ht="21.75" customHeight="1">
      <c r="A107" s="239" t="s">
        <v>101</v>
      </c>
      <c r="B107" s="276" t="s">
        <v>130</v>
      </c>
      <c r="C107" s="277" t="s">
        <v>234</v>
      </c>
      <c r="D107" s="275" t="s">
        <v>244</v>
      </c>
      <c r="E107" s="278" t="s">
        <v>102</v>
      </c>
      <c r="F107" s="557">
        <v>216000</v>
      </c>
      <c r="G107" s="557">
        <v>216000</v>
      </c>
      <c r="H107" s="557">
        <v>216000</v>
      </c>
    </row>
    <row r="108" spans="1:8" ht="19.5" customHeight="1">
      <c r="A108" s="762" t="s">
        <v>550</v>
      </c>
      <c r="B108" s="337" t="s">
        <v>553</v>
      </c>
      <c r="C108" s="338" t="s">
        <v>234</v>
      </c>
      <c r="D108" s="339" t="s">
        <v>235</v>
      </c>
      <c r="E108" s="342"/>
      <c r="F108" s="553">
        <f>F111</f>
        <v>4000</v>
      </c>
      <c r="G108" s="553">
        <f>G111</f>
        <v>4000</v>
      </c>
      <c r="H108" s="553">
        <f>H111</f>
        <v>4000</v>
      </c>
    </row>
    <row r="109" spans="1:8" ht="21" customHeight="1">
      <c r="A109" s="775" t="s">
        <v>551</v>
      </c>
      <c r="B109" s="330" t="s">
        <v>554</v>
      </c>
      <c r="C109" s="331" t="s">
        <v>234</v>
      </c>
      <c r="D109" s="332" t="s">
        <v>235</v>
      </c>
      <c r="E109" s="343"/>
      <c r="F109" s="573">
        <f>F111</f>
        <v>4000</v>
      </c>
      <c r="G109" s="573">
        <f>G111</f>
        <v>4000</v>
      </c>
      <c r="H109" s="573">
        <f>H111</f>
        <v>4000</v>
      </c>
    </row>
    <row r="110" spans="1:8" ht="19.5" customHeight="1">
      <c r="A110" s="774" t="s">
        <v>552</v>
      </c>
      <c r="B110" s="340" t="s">
        <v>554</v>
      </c>
      <c r="C110" s="341" t="s">
        <v>234</v>
      </c>
      <c r="D110" s="328" t="s">
        <v>556</v>
      </c>
      <c r="E110" s="345"/>
      <c r="F110" s="571">
        <f>F111</f>
        <v>4000</v>
      </c>
      <c r="G110" s="571">
        <f>G111</f>
        <v>4000</v>
      </c>
      <c r="H110" s="571">
        <f>H111</f>
        <v>4000</v>
      </c>
    </row>
    <row r="111" spans="1:8" ht="18.75" customHeight="1">
      <c r="A111" s="752" t="s">
        <v>78</v>
      </c>
      <c r="B111" s="276" t="s">
        <v>554</v>
      </c>
      <c r="C111" s="277" t="s">
        <v>234</v>
      </c>
      <c r="D111" s="275" t="s">
        <v>556</v>
      </c>
      <c r="E111" s="278" t="s">
        <v>79</v>
      </c>
      <c r="F111" s="557">
        <v>4000</v>
      </c>
      <c r="G111" s="557">
        <v>4000</v>
      </c>
      <c r="H111" s="557">
        <v>4000</v>
      </c>
    </row>
    <row r="112" spans="1:8" ht="33" customHeight="1">
      <c r="A112" s="355" t="s">
        <v>230</v>
      </c>
      <c r="B112" s="337" t="s">
        <v>267</v>
      </c>
      <c r="C112" s="338" t="s">
        <v>234</v>
      </c>
      <c r="D112" s="339" t="s">
        <v>235</v>
      </c>
      <c r="E112" s="342"/>
      <c r="F112" s="553">
        <f aca="true" t="shared" si="7" ref="F112:H113">SUM(F113)</f>
        <v>2196731</v>
      </c>
      <c r="G112" s="553">
        <f t="shared" si="7"/>
        <v>2337186</v>
      </c>
      <c r="H112" s="553">
        <f t="shared" si="7"/>
        <v>2191075</v>
      </c>
    </row>
    <row r="113" spans="1:8" ht="46.5">
      <c r="A113" s="329" t="s">
        <v>231</v>
      </c>
      <c r="B113" s="330" t="s">
        <v>232</v>
      </c>
      <c r="C113" s="331" t="s">
        <v>234</v>
      </c>
      <c r="D113" s="332" t="s">
        <v>235</v>
      </c>
      <c r="E113" s="343"/>
      <c r="F113" s="573">
        <f t="shared" si="7"/>
        <v>2196731</v>
      </c>
      <c r="G113" s="573">
        <f t="shared" si="7"/>
        <v>2337186</v>
      </c>
      <c r="H113" s="573">
        <f t="shared" si="7"/>
        <v>2191075</v>
      </c>
    </row>
    <row r="114" spans="1:8" ht="30.75">
      <c r="A114" s="327" t="s">
        <v>107</v>
      </c>
      <c r="B114" s="340" t="s">
        <v>232</v>
      </c>
      <c r="C114" s="341" t="s">
        <v>234</v>
      </c>
      <c r="D114" s="328" t="s">
        <v>237</v>
      </c>
      <c r="E114" s="345"/>
      <c r="F114" s="571">
        <f>F115+F116+F117</f>
        <v>2196731</v>
      </c>
      <c r="G114" s="571">
        <f>G115+G116+G117</f>
        <v>2337186</v>
      </c>
      <c r="H114" s="571">
        <f>H115+H116+H117</f>
        <v>2191075</v>
      </c>
    </row>
    <row r="115" spans="1:8" ht="66.75" customHeight="1">
      <c r="A115" s="240" t="s">
        <v>75</v>
      </c>
      <c r="B115" s="276" t="s">
        <v>232</v>
      </c>
      <c r="C115" s="277" t="s">
        <v>234</v>
      </c>
      <c r="D115" s="275" t="s">
        <v>237</v>
      </c>
      <c r="E115" s="278" t="s">
        <v>70</v>
      </c>
      <c r="F115" s="201">
        <v>1545547</v>
      </c>
      <c r="G115" s="201">
        <v>1545547</v>
      </c>
      <c r="H115" s="201">
        <v>1545547</v>
      </c>
    </row>
    <row r="116" spans="1:8" ht="31.5" customHeight="1">
      <c r="A116" s="33" t="s">
        <v>272</v>
      </c>
      <c r="B116" s="276" t="s">
        <v>232</v>
      </c>
      <c r="C116" s="277" t="s">
        <v>234</v>
      </c>
      <c r="D116" s="275" t="s">
        <v>237</v>
      </c>
      <c r="E116" s="278" t="s">
        <v>77</v>
      </c>
      <c r="F116" s="201">
        <v>649134</v>
      </c>
      <c r="G116" s="201">
        <v>789589</v>
      </c>
      <c r="H116" s="201">
        <v>643478</v>
      </c>
    </row>
    <row r="117" spans="1:8" ht="16.5" customHeight="1">
      <c r="A117" s="240" t="s">
        <v>78</v>
      </c>
      <c r="B117" s="276" t="s">
        <v>232</v>
      </c>
      <c r="C117" s="277" t="s">
        <v>234</v>
      </c>
      <c r="D117" s="275" t="s">
        <v>237</v>
      </c>
      <c r="E117" s="278" t="s">
        <v>79</v>
      </c>
      <c r="F117" s="201">
        <v>2050</v>
      </c>
      <c r="G117" s="201">
        <v>2050</v>
      </c>
      <c r="H117" s="201">
        <v>2050</v>
      </c>
    </row>
    <row r="118" spans="1:8" ht="14.25">
      <c r="A118" s="893" t="s">
        <v>318</v>
      </c>
      <c r="B118" s="893"/>
      <c r="C118" s="893"/>
      <c r="D118" s="893"/>
      <c r="E118" s="893"/>
      <c r="F118" s="859"/>
      <c r="G118" s="538">
        <v>113906</v>
      </c>
      <c r="H118" s="538">
        <v>226276</v>
      </c>
    </row>
  </sheetData>
  <sheetProtection/>
  <mergeCells count="18">
    <mergeCell ref="A118:E118"/>
    <mergeCell ref="B48:D48"/>
    <mergeCell ref="A3:G3"/>
    <mergeCell ref="B26:D26"/>
    <mergeCell ref="A9:G9"/>
    <mergeCell ref="A6:G6"/>
    <mergeCell ref="A7:G7"/>
    <mergeCell ref="A12:G12"/>
    <mergeCell ref="B53:D53"/>
    <mergeCell ref="B54:D54"/>
    <mergeCell ref="B47:D47"/>
    <mergeCell ref="B1:G1"/>
    <mergeCell ref="A5:G5"/>
    <mergeCell ref="A10:G10"/>
    <mergeCell ref="A11:G11"/>
    <mergeCell ref="B14:D14"/>
    <mergeCell ref="A2:G2"/>
    <mergeCell ref="A4:G4"/>
  </mergeCells>
  <printOptions/>
  <pageMargins left="0.7086614173228347" right="0.31496062992125984" top="0.7480314960629921" bottom="0.7480314960629921" header="0.31496062992125984" footer="0.31496062992125984"/>
  <pageSetup blackAndWhite="1" horizontalDpi="600" verticalDpi="600" orientation="portrait" paperSize="9" scale="71" r:id="rId1"/>
  <rowBreaks count="1" manualBreakCount="1">
    <brk id="85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SheetLayoutView="100" zoomScalePageLayoutView="0" workbookViewId="0" topLeftCell="A7">
      <selection activeCell="D12" sqref="D12"/>
    </sheetView>
  </sheetViews>
  <sheetFormatPr defaultColWidth="9.140625" defaultRowHeight="15"/>
  <cols>
    <col min="1" max="1" width="5.140625" style="0" customWidth="1"/>
    <col min="2" max="2" width="6.57421875" style="0" customWidth="1"/>
    <col min="3" max="3" width="51.140625" style="0" customWidth="1"/>
    <col min="4" max="4" width="21.57421875" style="0" customWidth="1"/>
    <col min="5" max="5" width="17.28125" style="0" customWidth="1"/>
  </cols>
  <sheetData>
    <row r="1" spans="3:8" ht="91.5" customHeight="1">
      <c r="C1" s="286"/>
      <c r="D1" s="908" t="s">
        <v>629</v>
      </c>
      <c r="E1" s="908"/>
      <c r="F1" s="908"/>
      <c r="G1" s="908"/>
      <c r="H1" s="514"/>
    </row>
    <row r="3" spans="3:4" ht="20.25">
      <c r="C3" s="909" t="s">
        <v>439</v>
      </c>
      <c r="D3" s="909"/>
    </row>
    <row r="4" spans="1:14" ht="17.25">
      <c r="A4" s="515"/>
      <c r="B4" s="910" t="s">
        <v>440</v>
      </c>
      <c r="C4" s="910"/>
      <c r="D4" s="910"/>
      <c r="E4" s="910"/>
      <c r="F4" s="516"/>
      <c r="G4" s="516"/>
      <c r="H4" s="516"/>
      <c r="I4" s="516"/>
      <c r="J4" s="515"/>
      <c r="K4" s="515"/>
      <c r="L4" s="515"/>
      <c r="M4" s="515"/>
      <c r="N4" s="515"/>
    </row>
    <row r="5" spans="1:14" ht="17.25">
      <c r="A5" s="910" t="s">
        <v>625</v>
      </c>
      <c r="B5" s="910"/>
      <c r="C5" s="910"/>
      <c r="D5" s="910"/>
      <c r="E5" s="910"/>
      <c r="F5" s="910"/>
      <c r="G5" s="517"/>
      <c r="H5" s="517"/>
      <c r="I5" s="517"/>
      <c r="J5" s="517"/>
      <c r="K5" s="517"/>
      <c r="L5" s="515"/>
      <c r="M5" s="515"/>
      <c r="N5" s="515"/>
    </row>
    <row r="6" spans="1:14" ht="17.25">
      <c r="A6" s="515"/>
      <c r="B6" s="517"/>
      <c r="C6" s="517"/>
      <c r="D6" s="517"/>
      <c r="E6" s="517"/>
      <c r="F6" s="517"/>
      <c r="G6" s="517"/>
      <c r="H6" s="517"/>
      <c r="I6" s="517"/>
      <c r="J6" s="517"/>
      <c r="K6" s="517"/>
      <c r="L6" s="515"/>
      <c r="M6" s="515"/>
      <c r="N6" s="515"/>
    </row>
    <row r="7" spans="1:14" ht="18">
      <c r="A7" s="515"/>
      <c r="B7" s="515"/>
      <c r="C7" s="518" t="s">
        <v>19</v>
      </c>
      <c r="D7" s="518"/>
      <c r="E7" s="518"/>
      <c r="F7" s="518"/>
      <c r="G7" s="518"/>
      <c r="H7" s="518"/>
      <c r="I7" s="518"/>
      <c r="J7" s="518"/>
      <c r="K7" s="518"/>
      <c r="L7" s="515"/>
      <c r="M7" s="515"/>
      <c r="N7" s="515"/>
    </row>
    <row r="8" spans="1:14" ht="18">
      <c r="A8" s="515"/>
      <c r="B8" s="515"/>
      <c r="C8" s="518"/>
      <c r="D8" s="518"/>
      <c r="E8" s="518"/>
      <c r="F8" s="518"/>
      <c r="G8" s="518"/>
      <c r="H8" s="518"/>
      <c r="I8" s="518"/>
      <c r="J8" s="518"/>
      <c r="K8" s="518"/>
      <c r="L8" s="515"/>
      <c r="M8" s="515"/>
      <c r="N8" s="515"/>
    </row>
    <row r="9" spans="1:14" ht="97.5" customHeight="1">
      <c r="A9" s="515"/>
      <c r="B9" s="519" t="s">
        <v>20</v>
      </c>
      <c r="C9" s="520" t="s">
        <v>441</v>
      </c>
      <c r="D9" s="521" t="s">
        <v>522</v>
      </c>
      <c r="E9" s="521" t="s">
        <v>442</v>
      </c>
      <c r="F9" s="518"/>
      <c r="G9" s="518"/>
      <c r="H9" s="518"/>
      <c r="I9" s="518"/>
      <c r="J9" s="518"/>
      <c r="K9" s="518"/>
      <c r="L9" s="515"/>
      <c r="M9" s="515"/>
      <c r="N9" s="515"/>
    </row>
    <row r="10" spans="1:14" ht="18">
      <c r="A10" s="515"/>
      <c r="B10" s="522" t="s">
        <v>443</v>
      </c>
      <c r="C10" s="523" t="s">
        <v>21</v>
      </c>
      <c r="D10" s="524">
        <v>0</v>
      </c>
      <c r="E10" s="525"/>
      <c r="F10" s="518"/>
      <c r="G10" s="518"/>
      <c r="H10" s="518"/>
      <c r="I10" s="518"/>
      <c r="J10" s="518"/>
      <c r="K10" s="518"/>
      <c r="L10" s="515"/>
      <c r="M10" s="515"/>
      <c r="N10" s="515"/>
    </row>
    <row r="11" spans="1:14" ht="48.75" customHeight="1">
      <c r="A11" s="515"/>
      <c r="B11" s="526" t="s">
        <v>444</v>
      </c>
      <c r="C11" s="202" t="s">
        <v>445</v>
      </c>
      <c r="D11" s="527">
        <v>0</v>
      </c>
      <c r="E11" s="748"/>
      <c r="F11" s="518"/>
      <c r="G11" s="518"/>
      <c r="H11" s="518"/>
      <c r="I11" s="518"/>
      <c r="J11" s="518"/>
      <c r="K11" s="518"/>
      <c r="L11" s="515"/>
      <c r="M11" s="515"/>
      <c r="N11" s="515"/>
    </row>
    <row r="12" spans="1:14" ht="33.75" customHeight="1">
      <c r="A12" s="515"/>
      <c r="B12" s="526"/>
      <c r="C12" s="202" t="s">
        <v>446</v>
      </c>
      <c r="D12" s="528">
        <v>0</v>
      </c>
      <c r="E12" s="525"/>
      <c r="F12" s="518"/>
      <c r="G12" s="518"/>
      <c r="H12" s="518"/>
      <c r="I12" s="518"/>
      <c r="J12" s="518"/>
      <c r="K12" s="518"/>
      <c r="L12" s="515"/>
      <c r="M12" s="515"/>
      <c r="N12" s="515"/>
    </row>
    <row r="13" spans="1:14" ht="32.25" customHeight="1">
      <c r="A13" s="515"/>
      <c r="B13" s="526" t="s">
        <v>447</v>
      </c>
      <c r="C13" s="202" t="s">
        <v>448</v>
      </c>
      <c r="D13" s="528">
        <v>0</v>
      </c>
      <c r="E13" s="529"/>
      <c r="F13" s="518"/>
      <c r="G13" s="518"/>
      <c r="H13" s="518"/>
      <c r="I13" s="518"/>
      <c r="J13" s="518"/>
      <c r="K13" s="518"/>
      <c r="L13" s="515"/>
      <c r="M13" s="515"/>
      <c r="N13" s="515"/>
    </row>
    <row r="14" spans="1:14" ht="18">
      <c r="A14" s="515"/>
      <c r="B14" s="530"/>
      <c r="C14" s="531" t="s">
        <v>24</v>
      </c>
      <c r="D14" s="532">
        <f>D10+D11+D13</f>
        <v>0</v>
      </c>
      <c r="E14" s="525"/>
      <c r="F14" s="518"/>
      <c r="G14" s="518"/>
      <c r="H14" s="518"/>
      <c r="I14" s="518"/>
      <c r="J14" s="518"/>
      <c r="K14" s="518"/>
      <c r="L14" s="515"/>
      <c r="M14" s="515"/>
      <c r="N14" s="515"/>
    </row>
    <row r="15" spans="1:14" ht="18">
      <c r="A15" s="515"/>
      <c r="B15" s="515"/>
      <c r="C15" s="518"/>
      <c r="D15" s="518"/>
      <c r="E15" s="518"/>
      <c r="F15" s="518"/>
      <c r="G15" s="518"/>
      <c r="H15" s="518"/>
      <c r="I15" s="518"/>
      <c r="J15" s="518"/>
      <c r="K15" s="518"/>
      <c r="L15" s="515"/>
      <c r="M15" s="515"/>
      <c r="N15" s="515"/>
    </row>
    <row r="16" spans="1:14" ht="18">
      <c r="A16" s="515"/>
      <c r="B16" s="515"/>
      <c r="C16" s="518"/>
      <c r="D16" s="518"/>
      <c r="E16" s="518"/>
      <c r="F16" s="518"/>
      <c r="G16" s="518"/>
      <c r="H16" s="518"/>
      <c r="I16" s="518"/>
      <c r="J16" s="518"/>
      <c r="K16" s="518"/>
      <c r="L16" s="515"/>
      <c r="M16" s="515"/>
      <c r="N16" s="515"/>
    </row>
    <row r="17" spans="1:14" ht="18">
      <c r="A17" s="515"/>
      <c r="B17" s="515"/>
      <c r="C17" s="518" t="s">
        <v>25</v>
      </c>
      <c r="D17" s="518"/>
      <c r="E17" s="518"/>
      <c r="F17" s="518"/>
      <c r="G17" s="518"/>
      <c r="H17" s="518"/>
      <c r="I17" s="518"/>
      <c r="J17" s="518"/>
      <c r="K17" s="518"/>
      <c r="L17" s="515"/>
      <c r="M17" s="515"/>
      <c r="N17" s="515"/>
    </row>
    <row r="18" spans="1:14" ht="18">
      <c r="A18" s="515"/>
      <c r="B18" s="515"/>
      <c r="C18" s="518"/>
      <c r="D18" s="518"/>
      <c r="E18" s="518"/>
      <c r="F18" s="518"/>
      <c r="G18" s="518"/>
      <c r="H18" s="518"/>
      <c r="I18" s="518"/>
      <c r="J18" s="518"/>
      <c r="K18" s="518"/>
      <c r="L18" s="515"/>
      <c r="M18" s="515"/>
      <c r="N18" s="515"/>
    </row>
    <row r="19" spans="1:14" ht="94.5" customHeight="1">
      <c r="A19" s="515"/>
      <c r="B19" s="519" t="s">
        <v>20</v>
      </c>
      <c r="C19" s="520" t="s">
        <v>441</v>
      </c>
      <c r="D19" s="913" t="s">
        <v>626</v>
      </c>
      <c r="E19" s="913"/>
      <c r="F19" s="518"/>
      <c r="G19" s="518"/>
      <c r="H19" s="518"/>
      <c r="I19" s="518"/>
      <c r="J19" s="518"/>
      <c r="K19" s="518"/>
      <c r="L19" s="515"/>
      <c r="M19" s="515"/>
      <c r="N19" s="515"/>
    </row>
    <row r="20" spans="1:14" ht="18">
      <c r="A20" s="515"/>
      <c r="B20" s="522" t="s">
        <v>443</v>
      </c>
      <c r="C20" s="523" t="s">
        <v>21</v>
      </c>
      <c r="D20" s="914"/>
      <c r="E20" s="914"/>
      <c r="F20" s="518"/>
      <c r="G20" s="518"/>
      <c r="H20" s="518"/>
      <c r="I20" s="518"/>
      <c r="J20" s="518"/>
      <c r="K20" s="518"/>
      <c r="L20" s="515"/>
      <c r="M20" s="515"/>
      <c r="N20" s="515"/>
    </row>
    <row r="21" spans="1:14" ht="45.75" customHeight="1">
      <c r="A21" s="515"/>
      <c r="B21" s="526" t="s">
        <v>444</v>
      </c>
      <c r="C21" s="202" t="s">
        <v>445</v>
      </c>
      <c r="D21" s="915"/>
      <c r="E21" s="916"/>
      <c r="F21" s="518"/>
      <c r="G21" s="518"/>
      <c r="H21" s="518"/>
      <c r="I21" s="518"/>
      <c r="J21" s="518"/>
      <c r="K21" s="518"/>
      <c r="L21" s="515"/>
      <c r="M21" s="515"/>
      <c r="N21" s="515"/>
    </row>
    <row r="22" spans="1:14" ht="34.5" customHeight="1">
      <c r="A22" s="515"/>
      <c r="B22" s="526"/>
      <c r="C22" s="202" t="s">
        <v>446</v>
      </c>
      <c r="D22" s="915"/>
      <c r="E22" s="916"/>
      <c r="F22" s="518"/>
      <c r="G22" s="518"/>
      <c r="H22" s="518"/>
      <c r="I22" s="518"/>
      <c r="J22" s="518"/>
      <c r="K22" s="518"/>
      <c r="L22" s="515"/>
      <c r="M22" s="515"/>
      <c r="N22" s="515"/>
    </row>
    <row r="23" spans="1:14" ht="18">
      <c r="A23" s="515"/>
      <c r="B23" s="526" t="s">
        <v>447</v>
      </c>
      <c r="C23" s="202" t="s">
        <v>23</v>
      </c>
      <c r="D23" s="915"/>
      <c r="E23" s="916"/>
      <c r="F23" s="518"/>
      <c r="G23" s="518"/>
      <c r="H23" s="518"/>
      <c r="I23" s="518"/>
      <c r="J23" s="518"/>
      <c r="K23" s="518"/>
      <c r="L23" s="515"/>
      <c r="M23" s="515"/>
      <c r="N23" s="515"/>
    </row>
    <row r="24" spans="1:14" ht="18">
      <c r="A24" s="515"/>
      <c r="B24" s="530"/>
      <c r="C24" s="531" t="s">
        <v>24</v>
      </c>
      <c r="D24" s="911">
        <v>0</v>
      </c>
      <c r="E24" s="912"/>
      <c r="F24" s="518"/>
      <c r="G24" s="518"/>
      <c r="H24" s="518"/>
      <c r="I24" s="518"/>
      <c r="J24" s="518"/>
      <c r="K24" s="518"/>
      <c r="L24" s="515"/>
      <c r="M24" s="515"/>
      <c r="N24" s="515"/>
    </row>
    <row r="25" spans="1:14" ht="18">
      <c r="A25" s="515"/>
      <c r="B25" s="515"/>
      <c r="C25" s="518"/>
      <c r="D25" s="518"/>
      <c r="E25" s="518"/>
      <c r="F25" s="518"/>
      <c r="G25" s="518"/>
      <c r="H25" s="518"/>
      <c r="I25" s="518"/>
      <c r="J25" s="518"/>
      <c r="K25" s="518"/>
      <c r="L25" s="515"/>
      <c r="M25" s="515"/>
      <c r="N25" s="515"/>
    </row>
    <row r="26" spans="1:14" ht="18">
      <c r="A26" s="515"/>
      <c r="B26" s="515"/>
      <c r="C26" s="518"/>
      <c r="D26" s="518"/>
      <c r="E26" s="518"/>
      <c r="F26" s="518"/>
      <c r="G26" s="518"/>
      <c r="H26" s="518"/>
      <c r="I26" s="518"/>
      <c r="J26" s="518"/>
      <c r="K26" s="518"/>
      <c r="L26" s="515"/>
      <c r="M26" s="515"/>
      <c r="N26" s="515"/>
    </row>
    <row r="27" spans="1:14" ht="18">
      <c r="A27" s="515"/>
      <c r="B27" s="515"/>
      <c r="C27" s="518"/>
      <c r="D27" s="518"/>
      <c r="E27" s="518"/>
      <c r="F27" s="518"/>
      <c r="G27" s="518"/>
      <c r="H27" s="518"/>
      <c r="I27" s="518"/>
      <c r="J27" s="518"/>
      <c r="K27" s="518"/>
      <c r="L27" s="515"/>
      <c r="M27" s="515"/>
      <c r="N27" s="515"/>
    </row>
    <row r="28" spans="1:14" ht="18">
      <c r="A28" s="515"/>
      <c r="B28" s="515"/>
      <c r="C28" s="518"/>
      <c r="D28" s="518"/>
      <c r="E28" s="518"/>
      <c r="F28" s="518"/>
      <c r="G28" s="518"/>
      <c r="H28" s="518"/>
      <c r="I28" s="518"/>
      <c r="J28" s="518"/>
      <c r="K28" s="518"/>
      <c r="L28" s="515"/>
      <c r="M28" s="515"/>
      <c r="N28" s="515"/>
    </row>
    <row r="29" spans="1:14" ht="18">
      <c r="A29" s="515"/>
      <c r="B29" s="515"/>
      <c r="C29" s="518"/>
      <c r="D29" s="518"/>
      <c r="E29" s="518"/>
      <c r="F29" s="518"/>
      <c r="G29" s="518"/>
      <c r="H29" s="518"/>
      <c r="I29" s="518"/>
      <c r="J29" s="518"/>
      <c r="K29" s="518"/>
      <c r="L29" s="515"/>
      <c r="M29" s="515"/>
      <c r="N29" s="515"/>
    </row>
    <row r="30" spans="1:14" ht="18">
      <c r="A30" s="515"/>
      <c r="B30" s="515"/>
      <c r="C30" s="518"/>
      <c r="D30" s="518"/>
      <c r="E30" s="518"/>
      <c r="F30" s="518"/>
      <c r="G30" s="518"/>
      <c r="H30" s="518"/>
      <c r="I30" s="518"/>
      <c r="J30" s="518"/>
      <c r="K30" s="518"/>
      <c r="L30" s="515"/>
      <c r="M30" s="515"/>
      <c r="N30" s="515"/>
    </row>
    <row r="31" spans="1:14" ht="18">
      <c r="A31" s="515"/>
      <c r="B31" s="515"/>
      <c r="C31" s="518"/>
      <c r="D31" s="518"/>
      <c r="E31" s="518"/>
      <c r="F31" s="518"/>
      <c r="G31" s="518"/>
      <c r="H31" s="518"/>
      <c r="I31" s="518"/>
      <c r="J31" s="518"/>
      <c r="K31" s="518"/>
      <c r="L31" s="515"/>
      <c r="M31" s="515"/>
      <c r="N31" s="515"/>
    </row>
    <row r="32" spans="1:14" ht="18">
      <c r="A32" s="515"/>
      <c r="B32" s="515"/>
      <c r="C32" s="518"/>
      <c r="D32" s="518"/>
      <c r="E32" s="518"/>
      <c r="F32" s="518"/>
      <c r="G32" s="518"/>
      <c r="H32" s="518"/>
      <c r="I32" s="518"/>
      <c r="J32" s="518"/>
      <c r="K32" s="518"/>
      <c r="L32" s="515"/>
      <c r="M32" s="515"/>
      <c r="N32" s="515"/>
    </row>
    <row r="33" spans="1:14" ht="14.25">
      <c r="A33" s="515"/>
      <c r="B33" s="515"/>
      <c r="C33" s="515"/>
      <c r="D33" s="515"/>
      <c r="E33" s="515"/>
      <c r="F33" s="515"/>
      <c r="G33" s="515"/>
      <c r="H33" s="515"/>
      <c r="I33" s="515"/>
      <c r="J33" s="515"/>
      <c r="K33" s="515"/>
      <c r="L33" s="515"/>
      <c r="M33" s="515"/>
      <c r="N33" s="515"/>
    </row>
    <row r="34" spans="1:14" ht="14.25">
      <c r="A34" s="515"/>
      <c r="B34" s="515"/>
      <c r="C34" s="515"/>
      <c r="D34" s="515"/>
      <c r="E34" s="515"/>
      <c r="F34" s="515"/>
      <c r="G34" s="515"/>
      <c r="H34" s="515"/>
      <c r="I34" s="515"/>
      <c r="J34" s="515"/>
      <c r="K34" s="515"/>
      <c r="L34" s="515"/>
      <c r="M34" s="515"/>
      <c r="N34" s="515"/>
    </row>
    <row r="35" spans="1:14" ht="14.25">
      <c r="A35" s="515"/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515"/>
      <c r="M35" s="515"/>
      <c r="N35" s="515"/>
    </row>
    <row r="36" spans="1:14" ht="14.25">
      <c r="A36" s="515"/>
      <c r="B36" s="515"/>
      <c r="C36" s="515"/>
      <c r="D36" s="515"/>
      <c r="E36" s="515"/>
      <c r="F36" s="515"/>
      <c r="G36" s="515"/>
      <c r="H36" s="515"/>
      <c r="I36" s="515"/>
      <c r="J36" s="515"/>
      <c r="K36" s="515"/>
      <c r="L36" s="515"/>
      <c r="M36" s="515"/>
      <c r="N36" s="515"/>
    </row>
  </sheetData>
  <sheetProtection/>
  <mergeCells count="10">
    <mergeCell ref="D1:G1"/>
    <mergeCell ref="C3:D3"/>
    <mergeCell ref="B4:E4"/>
    <mergeCell ref="D24:E24"/>
    <mergeCell ref="A5:F5"/>
    <mergeCell ref="D19:E19"/>
    <mergeCell ref="D20:E20"/>
    <mergeCell ref="D21:E21"/>
    <mergeCell ref="D22:E22"/>
    <mergeCell ref="D23:E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7">
      <selection activeCell="D10" sqref="D10"/>
    </sheetView>
  </sheetViews>
  <sheetFormatPr defaultColWidth="9.140625" defaultRowHeight="15"/>
  <cols>
    <col min="1" max="1" width="0.9921875" style="0" customWidth="1"/>
    <col min="2" max="2" width="5.28125" style="0" customWidth="1"/>
    <col min="3" max="3" width="51.57421875" style="0" customWidth="1"/>
    <col min="4" max="4" width="20.28125" style="0" customWidth="1"/>
    <col min="5" max="5" width="17.140625" style="0" customWidth="1"/>
    <col min="6" max="6" width="21.57421875" style="0" customWidth="1"/>
    <col min="7" max="7" width="16.7109375" style="0" customWidth="1"/>
    <col min="9" max="9" width="1.1484375" style="0" customWidth="1"/>
    <col min="10" max="17" width="9.140625" style="0" hidden="1" customWidth="1"/>
  </cols>
  <sheetData>
    <row r="1" spans="3:7" ht="99.75" customHeight="1">
      <c r="C1" s="474"/>
      <c r="D1" s="474"/>
      <c r="E1" s="917" t="s">
        <v>630</v>
      </c>
      <c r="F1" s="917"/>
      <c r="G1" s="917"/>
    </row>
    <row r="2" spans="3:6" ht="20.25">
      <c r="C2" s="909" t="s">
        <v>439</v>
      </c>
      <c r="D2" s="909"/>
      <c r="E2" s="909"/>
      <c r="F2" s="909"/>
    </row>
    <row r="3" spans="1:13" ht="18" customHeight="1">
      <c r="A3" s="515"/>
      <c r="B3" s="910" t="s">
        <v>440</v>
      </c>
      <c r="C3" s="910"/>
      <c r="D3" s="910"/>
      <c r="E3" s="910"/>
      <c r="F3" s="910"/>
      <c r="G3" s="516"/>
      <c r="H3" s="516"/>
      <c r="I3" s="515"/>
      <c r="J3" s="515"/>
      <c r="K3" s="515"/>
      <c r="L3" s="515"/>
      <c r="M3" s="515"/>
    </row>
    <row r="4" spans="1:13" ht="17.25">
      <c r="A4" s="918" t="s">
        <v>627</v>
      </c>
      <c r="B4" s="918"/>
      <c r="C4" s="918"/>
      <c r="D4" s="918"/>
      <c r="E4" s="918"/>
      <c r="F4" s="918"/>
      <c r="G4" s="517"/>
      <c r="H4" s="517"/>
      <c r="I4" s="517"/>
      <c r="J4" s="517"/>
      <c r="K4" s="515"/>
      <c r="L4" s="515"/>
      <c r="M4" s="515"/>
    </row>
    <row r="5" spans="1:13" ht="19.5" customHeight="1">
      <c r="A5" s="918"/>
      <c r="B5" s="918"/>
      <c r="C5" s="918"/>
      <c r="D5" s="918"/>
      <c r="E5" s="918"/>
      <c r="F5" s="918"/>
      <c r="G5" s="517"/>
      <c r="H5" s="517"/>
      <c r="I5" s="517"/>
      <c r="J5" s="517"/>
      <c r="K5" s="515"/>
      <c r="L5" s="515"/>
      <c r="M5" s="515"/>
    </row>
    <row r="6" spans="1:13" ht="15" customHeight="1">
      <c r="A6" s="850"/>
      <c r="B6" s="534"/>
      <c r="C6" s="534"/>
      <c r="D6" s="534"/>
      <c r="E6" s="534"/>
      <c r="F6" s="534"/>
      <c r="G6" s="517"/>
      <c r="H6" s="517"/>
      <c r="I6" s="517"/>
      <c r="J6" s="517"/>
      <c r="K6" s="515"/>
      <c r="L6" s="515"/>
      <c r="M6" s="515"/>
    </row>
    <row r="7" spans="1:13" ht="18" customHeight="1">
      <c r="A7" s="515"/>
      <c r="B7" s="515"/>
      <c r="C7" s="518" t="s">
        <v>19</v>
      </c>
      <c r="D7" s="518"/>
      <c r="E7" s="518"/>
      <c r="F7" s="518"/>
      <c r="G7" s="518"/>
      <c r="H7" s="518"/>
      <c r="I7" s="518"/>
      <c r="J7" s="518"/>
      <c r="K7" s="515"/>
      <c r="L7" s="515"/>
      <c r="M7" s="515"/>
    </row>
    <row r="8" spans="1:13" ht="12.75" customHeight="1">
      <c r="A8" s="515"/>
      <c r="B8" s="515"/>
      <c r="C8" s="518"/>
      <c r="D8" s="518"/>
      <c r="E8" s="518"/>
      <c r="F8" s="518"/>
      <c r="G8" s="518"/>
      <c r="H8" s="518"/>
      <c r="I8" s="518"/>
      <c r="J8" s="518"/>
      <c r="K8" s="515"/>
      <c r="L8" s="515"/>
      <c r="M8" s="515"/>
    </row>
    <row r="9" spans="1:13" ht="90">
      <c r="A9" s="515"/>
      <c r="B9" s="519" t="s">
        <v>20</v>
      </c>
      <c r="C9" s="520" t="s">
        <v>441</v>
      </c>
      <c r="D9" s="521" t="s">
        <v>600</v>
      </c>
      <c r="E9" s="521" t="s">
        <v>449</v>
      </c>
      <c r="F9" s="521" t="s">
        <v>631</v>
      </c>
      <c r="G9" s="521" t="s">
        <v>442</v>
      </c>
      <c r="H9" s="518"/>
      <c r="I9" s="518"/>
      <c r="J9" s="518"/>
      <c r="K9" s="515"/>
      <c r="L9" s="515"/>
      <c r="M9" s="515"/>
    </row>
    <row r="10" spans="1:13" ht="18">
      <c r="A10" s="515"/>
      <c r="B10" s="522" t="s">
        <v>443</v>
      </c>
      <c r="C10" s="523" t="s">
        <v>21</v>
      </c>
      <c r="D10" s="524">
        <v>0</v>
      </c>
      <c r="E10" s="524"/>
      <c r="F10" s="524">
        <v>0</v>
      </c>
      <c r="G10" s="524"/>
      <c r="H10" s="518"/>
      <c r="I10" s="518"/>
      <c r="J10" s="518"/>
      <c r="K10" s="515"/>
      <c r="L10" s="515"/>
      <c r="M10" s="515"/>
    </row>
    <row r="11" spans="1:13" ht="46.5">
      <c r="A11" s="515"/>
      <c r="B11" s="522" t="s">
        <v>444</v>
      </c>
      <c r="C11" s="202" t="s">
        <v>445</v>
      </c>
      <c r="D11" s="524">
        <v>0</v>
      </c>
      <c r="E11" s="524"/>
      <c r="F11" s="524">
        <v>0</v>
      </c>
      <c r="G11" s="524"/>
      <c r="H11" s="518"/>
      <c r="I11" s="518"/>
      <c r="J11" s="518"/>
      <c r="K11" s="515"/>
      <c r="L11" s="515"/>
      <c r="M11" s="515"/>
    </row>
    <row r="12" spans="1:13" ht="30.75">
      <c r="A12" s="515"/>
      <c r="B12" s="535"/>
      <c r="C12" s="202" t="s">
        <v>446</v>
      </c>
      <c r="D12" s="536">
        <v>0</v>
      </c>
      <c r="E12" s="524"/>
      <c r="F12" s="536">
        <v>0</v>
      </c>
      <c r="G12" s="524"/>
      <c r="H12" s="518"/>
      <c r="I12" s="518"/>
      <c r="J12" s="518"/>
      <c r="K12" s="515"/>
      <c r="L12" s="515"/>
      <c r="M12" s="515"/>
    </row>
    <row r="13" spans="1:13" ht="18">
      <c r="A13" s="515"/>
      <c r="B13" s="535" t="s">
        <v>447</v>
      </c>
      <c r="C13" s="202" t="s">
        <v>23</v>
      </c>
      <c r="D13" s="533">
        <v>0</v>
      </c>
      <c r="E13" s="529"/>
      <c r="F13" s="533">
        <v>0</v>
      </c>
      <c r="G13" s="529"/>
      <c r="H13" s="518"/>
      <c r="I13" s="518"/>
      <c r="J13" s="518"/>
      <c r="K13" s="515"/>
      <c r="L13" s="515"/>
      <c r="M13" s="515"/>
    </row>
    <row r="14" spans="1:13" ht="18" customHeight="1">
      <c r="A14" s="515"/>
      <c r="B14" s="530"/>
      <c r="C14" s="531" t="s">
        <v>24</v>
      </c>
      <c r="D14" s="532">
        <v>0</v>
      </c>
      <c r="E14" s="532"/>
      <c r="F14" s="532">
        <v>0</v>
      </c>
      <c r="G14" s="532"/>
      <c r="H14" s="518"/>
      <c r="I14" s="518"/>
      <c r="J14" s="518"/>
      <c r="K14" s="515"/>
      <c r="L14" s="515"/>
      <c r="M14" s="515"/>
    </row>
    <row r="15" spans="1:13" ht="18">
      <c r="A15" s="515"/>
      <c r="B15" s="515"/>
      <c r="C15" s="518"/>
      <c r="D15" s="518"/>
      <c r="E15" s="518"/>
      <c r="F15" s="518"/>
      <c r="G15" s="518"/>
      <c r="H15" s="518"/>
      <c r="I15" s="518"/>
      <c r="J15" s="518"/>
      <c r="K15" s="515"/>
      <c r="L15" s="515"/>
      <c r="M15" s="515"/>
    </row>
    <row r="16" spans="1:13" ht="45.75" customHeight="1">
      <c r="A16" s="515"/>
      <c r="B16" s="515"/>
      <c r="C16" s="518" t="s">
        <v>25</v>
      </c>
      <c r="D16" s="518"/>
      <c r="E16" s="518"/>
      <c r="F16" s="518"/>
      <c r="G16" s="518"/>
      <c r="H16" s="518"/>
      <c r="I16" s="518"/>
      <c r="J16" s="518"/>
      <c r="K16" s="515"/>
      <c r="L16" s="515"/>
      <c r="M16" s="515"/>
    </row>
    <row r="17" spans="1:13" ht="34.5" customHeight="1">
      <c r="A17" s="515"/>
      <c r="B17" s="515"/>
      <c r="C17" s="518"/>
      <c r="D17" s="518"/>
      <c r="E17" s="518"/>
      <c r="F17" s="518"/>
      <c r="G17" s="518"/>
      <c r="H17" s="518"/>
      <c r="I17" s="518"/>
      <c r="J17" s="518"/>
      <c r="K17" s="515"/>
      <c r="L17" s="515"/>
      <c r="M17" s="515"/>
    </row>
    <row r="18" spans="1:13" ht="36">
      <c r="A18" s="515"/>
      <c r="B18" s="519" t="s">
        <v>20</v>
      </c>
      <c r="C18" s="520" t="s">
        <v>441</v>
      </c>
      <c r="D18" s="919" t="s">
        <v>601</v>
      </c>
      <c r="E18" s="920"/>
      <c r="F18" s="919" t="s">
        <v>632</v>
      </c>
      <c r="G18" s="920"/>
      <c r="H18" s="518"/>
      <c r="I18" s="518"/>
      <c r="J18" s="518"/>
      <c r="K18" s="515"/>
      <c r="L18" s="515"/>
      <c r="M18" s="515"/>
    </row>
    <row r="19" spans="1:13" ht="18">
      <c r="A19" s="515"/>
      <c r="B19" s="522" t="s">
        <v>443</v>
      </c>
      <c r="C19" s="523" t="s">
        <v>21</v>
      </c>
      <c r="D19" s="921"/>
      <c r="E19" s="922"/>
      <c r="F19" s="921"/>
      <c r="G19" s="922"/>
      <c r="H19" s="518"/>
      <c r="I19" s="518"/>
      <c r="J19" s="518"/>
      <c r="K19" s="515"/>
      <c r="L19" s="515"/>
      <c r="M19" s="515"/>
    </row>
    <row r="20" spans="1:13" ht="46.5">
      <c r="A20" s="515"/>
      <c r="B20" s="522" t="s">
        <v>444</v>
      </c>
      <c r="C20" s="202" t="s">
        <v>445</v>
      </c>
      <c r="D20" s="915">
        <v>0</v>
      </c>
      <c r="E20" s="916"/>
      <c r="F20" s="915">
        <v>0</v>
      </c>
      <c r="G20" s="916"/>
      <c r="H20" s="518"/>
      <c r="I20" s="518"/>
      <c r="J20" s="518"/>
      <c r="K20" s="515"/>
      <c r="L20" s="515"/>
      <c r="M20" s="515"/>
    </row>
    <row r="21" spans="1:13" ht="30.75">
      <c r="A21" s="515"/>
      <c r="B21" s="535"/>
      <c r="C21" s="202" t="s">
        <v>446</v>
      </c>
      <c r="D21" s="915">
        <v>0</v>
      </c>
      <c r="E21" s="916"/>
      <c r="F21" s="915">
        <v>0</v>
      </c>
      <c r="G21" s="916"/>
      <c r="H21" s="518"/>
      <c r="I21" s="518"/>
      <c r="J21" s="518"/>
      <c r="K21" s="515"/>
      <c r="L21" s="515"/>
      <c r="M21" s="515"/>
    </row>
    <row r="22" spans="1:13" ht="18">
      <c r="A22" s="515"/>
      <c r="B22" s="535" t="s">
        <v>447</v>
      </c>
      <c r="C22" s="202" t="s">
        <v>23</v>
      </c>
      <c r="D22" s="915"/>
      <c r="E22" s="916"/>
      <c r="F22" s="915"/>
      <c r="G22" s="916"/>
      <c r="H22" s="518"/>
      <c r="I22" s="518"/>
      <c r="J22" s="518"/>
      <c r="K22" s="515"/>
      <c r="L22" s="515"/>
      <c r="M22" s="515"/>
    </row>
    <row r="23" spans="1:13" ht="18">
      <c r="A23" s="515"/>
      <c r="B23" s="530"/>
      <c r="C23" s="531" t="s">
        <v>24</v>
      </c>
      <c r="D23" s="911">
        <v>0</v>
      </c>
      <c r="E23" s="912"/>
      <c r="F23" s="911">
        <v>0</v>
      </c>
      <c r="G23" s="912"/>
      <c r="H23" s="518"/>
      <c r="I23" s="518"/>
      <c r="J23" s="518"/>
      <c r="K23" s="515"/>
      <c r="L23" s="515"/>
      <c r="M23" s="515"/>
    </row>
    <row r="24" spans="1:13" ht="18">
      <c r="A24" s="515"/>
      <c r="B24" s="515"/>
      <c r="C24" s="518"/>
      <c r="D24" s="518"/>
      <c r="E24" s="518"/>
      <c r="F24" s="518"/>
      <c r="G24" s="518"/>
      <c r="H24" s="518"/>
      <c r="I24" s="518"/>
      <c r="J24" s="518"/>
      <c r="K24" s="515"/>
      <c r="L24" s="515"/>
      <c r="M24" s="515"/>
    </row>
    <row r="25" spans="1:13" ht="18">
      <c r="A25" s="515"/>
      <c r="B25" s="515"/>
      <c r="C25" s="518"/>
      <c r="D25" s="518"/>
      <c r="E25" s="518"/>
      <c r="F25" s="518"/>
      <c r="G25" s="518"/>
      <c r="H25" s="518"/>
      <c r="I25" s="518"/>
      <c r="J25" s="518"/>
      <c r="K25" s="515"/>
      <c r="L25" s="515"/>
      <c r="M25" s="515"/>
    </row>
    <row r="26" spans="1:13" ht="18">
      <c r="A26" s="515"/>
      <c r="B26" s="515"/>
      <c r="C26" s="518"/>
      <c r="D26" s="518"/>
      <c r="E26" s="518"/>
      <c r="F26" s="518"/>
      <c r="G26" s="518"/>
      <c r="H26" s="518"/>
      <c r="I26" s="518"/>
      <c r="J26" s="518"/>
      <c r="K26" s="515"/>
      <c r="L26" s="515"/>
      <c r="M26" s="515"/>
    </row>
    <row r="27" spans="1:13" ht="18">
      <c r="A27" s="515"/>
      <c r="B27" s="515"/>
      <c r="C27" s="518"/>
      <c r="D27" s="518"/>
      <c r="E27" s="518"/>
      <c r="F27" s="518"/>
      <c r="G27" s="518"/>
      <c r="H27" s="518"/>
      <c r="I27" s="518"/>
      <c r="J27" s="518"/>
      <c r="K27" s="515"/>
      <c r="L27" s="515"/>
      <c r="M27" s="515"/>
    </row>
    <row r="28" spans="1:13" ht="18">
      <c r="A28" s="515"/>
      <c r="B28" s="515"/>
      <c r="C28" s="518"/>
      <c r="D28" s="518"/>
      <c r="E28" s="518"/>
      <c r="F28" s="518"/>
      <c r="G28" s="518"/>
      <c r="H28" s="518"/>
      <c r="I28" s="518"/>
      <c r="J28" s="518"/>
      <c r="K28" s="515"/>
      <c r="L28" s="515"/>
      <c r="M28" s="515"/>
    </row>
    <row r="29" spans="1:13" ht="18">
      <c r="A29" s="515"/>
      <c r="B29" s="515"/>
      <c r="C29" s="518"/>
      <c r="D29" s="518"/>
      <c r="E29" s="518"/>
      <c r="F29" s="518"/>
      <c r="G29" s="518"/>
      <c r="H29" s="518"/>
      <c r="I29" s="518"/>
      <c r="J29" s="518"/>
      <c r="K29" s="515"/>
      <c r="L29" s="515"/>
      <c r="M29" s="515"/>
    </row>
    <row r="30" spans="1:13" ht="18">
      <c r="A30" s="515"/>
      <c r="B30" s="515"/>
      <c r="C30" s="518"/>
      <c r="D30" s="518"/>
      <c r="E30" s="518"/>
      <c r="F30" s="518"/>
      <c r="G30" s="518"/>
      <c r="H30" s="518"/>
      <c r="I30" s="518"/>
      <c r="J30" s="518"/>
      <c r="K30" s="515"/>
      <c r="L30" s="515"/>
      <c r="M30" s="515"/>
    </row>
    <row r="31" spans="1:13" ht="18">
      <c r="A31" s="515"/>
      <c r="B31" s="515"/>
      <c r="C31" s="518"/>
      <c r="D31" s="518"/>
      <c r="E31" s="518"/>
      <c r="F31" s="518"/>
      <c r="G31" s="518"/>
      <c r="H31" s="518"/>
      <c r="I31" s="518"/>
      <c r="J31" s="518"/>
      <c r="K31" s="515"/>
      <c r="L31" s="515"/>
      <c r="M31" s="515"/>
    </row>
    <row r="32" spans="1:13" ht="14.25">
      <c r="A32" s="515"/>
      <c r="B32" s="515"/>
      <c r="C32" s="515"/>
      <c r="D32" s="515"/>
      <c r="E32" s="515"/>
      <c r="F32" s="515"/>
      <c r="G32" s="515"/>
      <c r="H32" s="515"/>
      <c r="I32" s="515"/>
      <c r="J32" s="515"/>
      <c r="K32" s="515"/>
      <c r="L32" s="515"/>
      <c r="M32" s="515"/>
    </row>
    <row r="33" spans="1:13" ht="14.25">
      <c r="A33" s="515"/>
      <c r="B33" s="515"/>
      <c r="C33" s="515"/>
      <c r="D33" s="515"/>
      <c r="E33" s="515"/>
      <c r="F33" s="515"/>
      <c r="G33" s="515"/>
      <c r="H33" s="515"/>
      <c r="I33" s="515"/>
      <c r="J33" s="515"/>
      <c r="K33" s="515"/>
      <c r="L33" s="515"/>
      <c r="M33" s="515"/>
    </row>
    <row r="34" spans="1:13" ht="14.25">
      <c r="A34" s="515"/>
      <c r="B34" s="515"/>
      <c r="C34" s="515"/>
      <c r="D34" s="515"/>
      <c r="E34" s="515"/>
      <c r="F34" s="515"/>
      <c r="G34" s="515"/>
      <c r="H34" s="515"/>
      <c r="I34" s="515"/>
      <c r="J34" s="515"/>
      <c r="K34" s="515"/>
      <c r="L34" s="515"/>
      <c r="M34" s="515"/>
    </row>
    <row r="35" spans="1:13" ht="14.25">
      <c r="A35" s="515"/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515"/>
      <c r="M35" s="515"/>
    </row>
  </sheetData>
  <sheetProtection/>
  <mergeCells count="16">
    <mergeCell ref="D22:E22"/>
    <mergeCell ref="F22:G22"/>
    <mergeCell ref="D23:E23"/>
    <mergeCell ref="F23:G23"/>
    <mergeCell ref="D19:E19"/>
    <mergeCell ref="F19:G19"/>
    <mergeCell ref="D20:E20"/>
    <mergeCell ref="F20:G20"/>
    <mergeCell ref="D21:E21"/>
    <mergeCell ref="F21:G21"/>
    <mergeCell ref="E1:G1"/>
    <mergeCell ref="C2:F2"/>
    <mergeCell ref="B3:F3"/>
    <mergeCell ref="A4:F5"/>
    <mergeCell ref="D18:E18"/>
    <mergeCell ref="F18:G18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SheetLayoutView="100" zoomScalePageLayoutView="0" workbookViewId="0" topLeftCell="A7">
      <selection activeCell="G18" sqref="G18"/>
    </sheetView>
  </sheetViews>
  <sheetFormatPr defaultColWidth="9.140625" defaultRowHeight="15"/>
  <cols>
    <col min="1" max="1" width="7.7109375" style="0" customWidth="1"/>
    <col min="2" max="2" width="14.140625" style="0" customWidth="1"/>
    <col min="3" max="3" width="16.00390625" style="0" customWidth="1"/>
    <col min="4" max="4" width="16.7109375" style="0" customWidth="1"/>
    <col min="5" max="5" width="16.140625" style="0" customWidth="1"/>
    <col min="6" max="6" width="15.57421875" style="0" customWidth="1"/>
    <col min="7" max="7" width="14.28125" style="0" customWidth="1"/>
    <col min="8" max="8" width="25.8515625" style="0" customWidth="1"/>
  </cols>
  <sheetData>
    <row r="1" ht="14.25" customHeight="1">
      <c r="F1" s="281" t="s">
        <v>639</v>
      </c>
    </row>
    <row r="2" ht="14.25" customHeight="1">
      <c r="F2" s="281" t="s">
        <v>459</v>
      </c>
    </row>
    <row r="3" ht="14.25" customHeight="1">
      <c r="F3" s="281" t="s">
        <v>460</v>
      </c>
    </row>
    <row r="4" ht="14.25" customHeight="1">
      <c r="F4" s="281" t="s">
        <v>461</v>
      </c>
    </row>
    <row r="5" ht="14.25" customHeight="1">
      <c r="F5" s="281" t="s">
        <v>633</v>
      </c>
    </row>
    <row r="6" ht="14.25" customHeight="1">
      <c r="F6" s="281" t="s">
        <v>634</v>
      </c>
    </row>
    <row r="7" spans="6:8" ht="14.25" customHeight="1">
      <c r="F7" s="923" t="s">
        <v>635</v>
      </c>
      <c r="G7" s="924"/>
      <c r="H7" s="924"/>
    </row>
    <row r="10" spans="2:8" ht="17.25">
      <c r="B10" s="910" t="s">
        <v>469</v>
      </c>
      <c r="C10" s="910"/>
      <c r="D10" s="910"/>
      <c r="E10" s="910"/>
      <c r="F10" s="910"/>
      <c r="G10" s="910"/>
      <c r="H10" s="910"/>
    </row>
    <row r="11" spans="2:8" ht="17.25">
      <c r="B11" s="925" t="s">
        <v>636</v>
      </c>
      <c r="C11" s="925"/>
      <c r="D11" s="925"/>
      <c r="E11" s="925"/>
      <c r="F11" s="925"/>
      <c r="G11" s="925"/>
      <c r="H11" s="925"/>
    </row>
    <row r="12" ht="15">
      <c r="B12" s="513"/>
    </row>
    <row r="13" spans="2:8" ht="33.75" customHeight="1">
      <c r="B13" s="930" t="s">
        <v>637</v>
      </c>
      <c r="C13" s="930"/>
      <c r="D13" s="930"/>
      <c r="E13" s="930"/>
      <c r="F13" s="930"/>
      <c r="G13" s="930"/>
      <c r="H13" s="930"/>
    </row>
    <row r="14" ht="15">
      <c r="B14" s="537"/>
    </row>
    <row r="15" spans="1:8" ht="69">
      <c r="A15" s="538"/>
      <c r="B15" s="926" t="s">
        <v>450</v>
      </c>
      <c r="C15" s="927"/>
      <c r="D15" s="475" t="s">
        <v>451</v>
      </c>
      <c r="E15" s="475" t="s">
        <v>27</v>
      </c>
      <c r="F15" s="475" t="s">
        <v>452</v>
      </c>
      <c r="G15" s="475" t="s">
        <v>28</v>
      </c>
      <c r="H15" s="475" t="s">
        <v>453</v>
      </c>
    </row>
    <row r="16" spans="1:8" ht="14.25">
      <c r="A16" s="475">
        <v>1</v>
      </c>
      <c r="B16" s="926">
        <v>2</v>
      </c>
      <c r="C16" s="927"/>
      <c r="D16" s="475">
        <v>3</v>
      </c>
      <c r="E16" s="475">
        <v>4</v>
      </c>
      <c r="F16" s="475">
        <v>5</v>
      </c>
      <c r="G16" s="475">
        <v>6</v>
      </c>
      <c r="H16" s="475">
        <v>7</v>
      </c>
    </row>
    <row r="17" spans="1:8" ht="14.25">
      <c r="A17" s="538"/>
      <c r="B17" s="926"/>
      <c r="C17" s="927"/>
      <c r="D17" s="475">
        <v>0</v>
      </c>
      <c r="E17" s="475"/>
      <c r="F17" s="475"/>
      <c r="G17" s="475"/>
      <c r="H17" s="475"/>
    </row>
    <row r="18" spans="1:8" ht="14.25">
      <c r="A18" s="538"/>
      <c r="B18" s="928" t="s">
        <v>454</v>
      </c>
      <c r="C18" s="929"/>
      <c r="D18" s="543" t="s">
        <v>22</v>
      </c>
      <c r="E18" s="543" t="s">
        <v>22</v>
      </c>
      <c r="F18" s="543" t="s">
        <v>22</v>
      </c>
      <c r="G18" s="543" t="s">
        <v>22</v>
      </c>
      <c r="H18" s="543" t="s">
        <v>22</v>
      </c>
    </row>
    <row r="19" ht="15">
      <c r="B19" s="537"/>
    </row>
    <row r="20" spans="2:8" ht="15">
      <c r="B20" s="931" t="s">
        <v>29</v>
      </c>
      <c r="C20" s="931"/>
      <c r="D20" s="931"/>
      <c r="E20" s="931"/>
      <c r="F20" s="931"/>
      <c r="G20" s="931"/>
      <c r="H20" s="931"/>
    </row>
    <row r="21" spans="2:8" ht="32.25" customHeight="1">
      <c r="B21" s="930" t="s">
        <v>638</v>
      </c>
      <c r="C21" s="930"/>
      <c r="D21" s="930"/>
      <c r="E21" s="930"/>
      <c r="F21" s="930"/>
      <c r="G21" s="930"/>
      <c r="H21" s="930"/>
    </row>
    <row r="22" ht="15">
      <c r="B22" s="539" t="s">
        <v>30</v>
      </c>
    </row>
    <row r="23" spans="1:8" ht="43.5" customHeight="1">
      <c r="A23" s="926" t="s">
        <v>455</v>
      </c>
      <c r="B23" s="932"/>
      <c r="C23" s="932"/>
      <c r="D23" s="927"/>
      <c r="E23" s="926" t="s">
        <v>456</v>
      </c>
      <c r="F23" s="932"/>
      <c r="G23" s="932"/>
      <c r="H23" s="927"/>
    </row>
    <row r="24" spans="1:8" ht="17.25" customHeight="1">
      <c r="A24" s="928" t="s">
        <v>31</v>
      </c>
      <c r="B24" s="933"/>
      <c r="C24" s="933"/>
      <c r="D24" s="929"/>
      <c r="E24" s="926">
        <v>0</v>
      </c>
      <c r="F24" s="932"/>
      <c r="G24" s="932"/>
      <c r="H24" s="927"/>
    </row>
    <row r="25" spans="1:8" ht="15" customHeight="1">
      <c r="A25" s="928" t="s">
        <v>457</v>
      </c>
      <c r="B25" s="933"/>
      <c r="C25" s="933"/>
      <c r="D25" s="929"/>
      <c r="E25" s="934">
        <v>0</v>
      </c>
      <c r="F25" s="935"/>
      <c r="G25" s="935"/>
      <c r="H25" s="936"/>
    </row>
    <row r="26" spans="2:5" ht="15">
      <c r="B26" s="539"/>
      <c r="E26" s="540"/>
    </row>
  </sheetData>
  <sheetProtection/>
  <mergeCells count="16">
    <mergeCell ref="B20:H20"/>
    <mergeCell ref="B21:H21"/>
    <mergeCell ref="A23:D23"/>
    <mergeCell ref="E23:H23"/>
    <mergeCell ref="A24:D24"/>
    <mergeCell ref="A25:D25"/>
    <mergeCell ref="E25:H25"/>
    <mergeCell ref="E24:H24"/>
    <mergeCell ref="F7:H7"/>
    <mergeCell ref="B11:H11"/>
    <mergeCell ref="B15:C15"/>
    <mergeCell ref="B16:C16"/>
    <mergeCell ref="B17:C17"/>
    <mergeCell ref="B18:C18"/>
    <mergeCell ref="B10:H10"/>
    <mergeCell ref="B13:H1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2022-11-25T11:47:33Z</cp:lastPrinted>
  <dcterms:created xsi:type="dcterms:W3CDTF">2014-10-25T07:35:49Z</dcterms:created>
  <dcterms:modified xsi:type="dcterms:W3CDTF">2022-11-25T11:48:17Z</dcterms:modified>
  <cp:category/>
  <cp:version/>
  <cp:contentType/>
  <cp:contentStatus/>
</cp:coreProperties>
</file>